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19200" windowHeight="8220" tabRatio="767"/>
  </bookViews>
  <sheets>
    <sheet name="注册用户报价模式" sheetId="2" r:id="rId1"/>
  </sheets>
  <calcPr calcId="114210"/>
</workbook>
</file>

<file path=xl/calcChain.xml><?xml version="1.0" encoding="utf-8"?>
<calcChain xmlns="http://schemas.openxmlformats.org/spreadsheetml/2006/main">
  <c r="H14" i="2"/>
  <c r="H13"/>
  <c r="H12"/>
  <c r="H11"/>
  <c r="H9"/>
  <c r="H8"/>
  <c r="H7"/>
  <c r="H85"/>
  <c r="H10"/>
  <c r="H15"/>
  <c r="H116"/>
  <c r="H112"/>
  <c r="H110"/>
  <c r="H106"/>
  <c r="H94"/>
  <c r="H89"/>
  <c r="H87"/>
  <c r="H80"/>
  <c r="H86"/>
  <c r="H84"/>
  <c r="H83"/>
  <c r="H82"/>
  <c r="H81"/>
  <c r="H79"/>
  <c r="H6"/>
  <c r="H125"/>
  <c r="H126"/>
  <c r="H2"/>
  <c r="H138"/>
  <c r="H140"/>
</calcChain>
</file>

<file path=xl/comments1.xml><?xml version="1.0" encoding="utf-8"?>
<comments xmlns="http://schemas.openxmlformats.org/spreadsheetml/2006/main">
  <authors>
    <author>jackyqin</author>
    <author>郑圣宝</author>
  </authors>
  <commentList>
    <comment ref="F125" authorId="0">
      <text>
        <r>
          <rPr>
            <sz val="9"/>
            <color indexed="81"/>
            <rFont val="宋体"/>
            <charset val="134"/>
          </rPr>
          <t>每5个￥300</t>
        </r>
      </text>
    </comment>
    <comment ref="G125" authorId="1">
      <text>
        <r>
          <rPr>
            <b/>
            <sz val="9"/>
            <color indexed="81"/>
            <rFont val="宋体"/>
            <charset val="134"/>
          </rPr>
          <t>郑圣宝:</t>
        </r>
        <r>
          <rPr>
            <sz val="9"/>
            <color indexed="81"/>
            <rFont val="宋体"/>
            <charset val="134"/>
          </rPr>
          <t xml:space="preserve">
5的整数倍</t>
        </r>
      </text>
    </comment>
  </commentList>
</comments>
</file>

<file path=xl/sharedStrings.xml><?xml version="1.0" encoding="utf-8"?>
<sst xmlns="http://schemas.openxmlformats.org/spreadsheetml/2006/main" count="234" uniqueCount="206">
  <si>
    <t>管理门户</t>
  </si>
  <si>
    <t>经理人平台</t>
  </si>
  <si>
    <t>CEO平台</t>
  </si>
  <si>
    <t>BOS运行平台</t>
  </si>
  <si>
    <t>e-BOS运行平台</t>
  </si>
  <si>
    <t>BOS万能报表工具</t>
  </si>
  <si>
    <t>BOS集成开发工具</t>
  </si>
  <si>
    <t>历史数据清除工具</t>
  </si>
  <si>
    <t>分组</t>
    <phoneticPr fontId="3" type="noConversion"/>
  </si>
  <si>
    <t>模块名称</t>
    <phoneticPr fontId="3" type="noConversion"/>
  </si>
  <si>
    <t>模块价格/Module Price（含税）</t>
    <phoneticPr fontId="3" type="noConversion"/>
  </si>
  <si>
    <t>是否选择</t>
    <phoneticPr fontId="3" type="noConversion"/>
  </si>
  <si>
    <t>用户单价/User Price</t>
    <phoneticPr fontId="3" type="noConversion"/>
  </si>
  <si>
    <t>价格</t>
    <phoneticPr fontId="3" type="noConversion"/>
  </si>
  <si>
    <t>产品分类</t>
    <phoneticPr fontId="3" type="noConversion"/>
  </si>
  <si>
    <t>总账</t>
    <phoneticPr fontId="3" type="noConversion"/>
  </si>
  <si>
    <t>A</t>
  </si>
  <si>
    <t>报表</t>
    <phoneticPr fontId="3" type="noConversion"/>
  </si>
  <si>
    <t>应收款</t>
    <phoneticPr fontId="3" type="noConversion"/>
  </si>
  <si>
    <t>应付款</t>
    <phoneticPr fontId="3" type="noConversion"/>
  </si>
  <si>
    <t>现金管理</t>
    <phoneticPr fontId="3" type="noConversion"/>
  </si>
  <si>
    <t>现金流量表</t>
    <phoneticPr fontId="3" type="noConversion"/>
  </si>
  <si>
    <t>工资管理</t>
    <phoneticPr fontId="3" type="noConversion"/>
  </si>
  <si>
    <t>固定资产</t>
    <phoneticPr fontId="3" type="noConversion"/>
  </si>
  <si>
    <t>网上银行</t>
    <phoneticPr fontId="3" type="noConversion"/>
  </si>
  <si>
    <t xml:space="preserve">费用管理 </t>
    <phoneticPr fontId="3" type="noConversion"/>
  </si>
  <si>
    <t>财务集成平台</t>
    <phoneticPr fontId="3" type="noConversion"/>
  </si>
  <si>
    <t>免费</t>
    <phoneticPr fontId="3" type="noConversion"/>
  </si>
  <si>
    <t xml:space="preserve">网上报销 </t>
    <phoneticPr fontId="3" type="noConversion"/>
  </si>
  <si>
    <t xml:space="preserve">合并报表 </t>
    <phoneticPr fontId="3" type="noConversion"/>
  </si>
  <si>
    <t xml:space="preserve">合并账务 </t>
    <phoneticPr fontId="3" type="noConversion"/>
  </si>
  <si>
    <t xml:space="preserve">预算管理 </t>
    <phoneticPr fontId="3" type="noConversion"/>
  </si>
  <si>
    <t xml:space="preserve">结算中心 </t>
    <phoneticPr fontId="3" type="noConversion"/>
  </si>
  <si>
    <t>e-网上结算</t>
    <phoneticPr fontId="3" type="noConversion"/>
  </si>
  <si>
    <t xml:space="preserve">业务预算 </t>
    <phoneticPr fontId="3" type="noConversion"/>
  </si>
  <si>
    <t xml:space="preserve">费用预算 </t>
    <phoneticPr fontId="3" type="noConversion"/>
  </si>
  <si>
    <t xml:space="preserve">资金预算 </t>
    <phoneticPr fontId="3" type="noConversion"/>
  </si>
  <si>
    <t>C</t>
    <phoneticPr fontId="3" type="noConversion"/>
  </si>
  <si>
    <t>资产购置</t>
    <phoneticPr fontId="3" type="noConversion"/>
  </si>
  <si>
    <t>在建工程</t>
    <phoneticPr fontId="3" type="noConversion"/>
  </si>
  <si>
    <t>低值易耗品</t>
    <phoneticPr fontId="3" type="noConversion"/>
  </si>
  <si>
    <t>目标管理</t>
    <phoneticPr fontId="3" type="noConversion"/>
  </si>
  <si>
    <t>C</t>
  </si>
  <si>
    <t xml:space="preserve">商业分析 </t>
  </si>
  <si>
    <t>风险评估</t>
    <phoneticPr fontId="3" type="noConversion"/>
  </si>
  <si>
    <t>控制活动</t>
    <phoneticPr fontId="3" type="noConversion"/>
  </si>
  <si>
    <t>信息与沟通</t>
    <phoneticPr fontId="3" type="noConversion"/>
  </si>
  <si>
    <t>内控评价</t>
    <phoneticPr fontId="3" type="noConversion"/>
  </si>
  <si>
    <t>采购管理</t>
    <phoneticPr fontId="3" type="noConversion"/>
  </si>
  <si>
    <t>VMI</t>
    <phoneticPr fontId="3" type="noConversion"/>
  </si>
  <si>
    <t>销售管理</t>
    <phoneticPr fontId="3" type="noConversion"/>
  </si>
  <si>
    <t>仓存管理</t>
    <phoneticPr fontId="3" type="noConversion"/>
  </si>
  <si>
    <t>进口管理</t>
    <phoneticPr fontId="3" type="noConversion"/>
  </si>
  <si>
    <t>出口管理</t>
    <phoneticPr fontId="3" type="noConversion"/>
  </si>
  <si>
    <t xml:space="preserve">分销管理 </t>
    <phoneticPr fontId="3" type="noConversion"/>
  </si>
  <si>
    <t>质量管理</t>
    <phoneticPr fontId="3" type="noConversion"/>
  </si>
  <si>
    <t>委外加工</t>
    <phoneticPr fontId="3" type="noConversion"/>
  </si>
  <si>
    <t xml:space="preserve">供应商管理 </t>
    <phoneticPr fontId="3" type="noConversion"/>
  </si>
  <si>
    <t xml:space="preserve">门店管理 </t>
    <phoneticPr fontId="3" type="noConversion"/>
  </si>
  <si>
    <t xml:space="preserve">零售前台 </t>
    <phoneticPr fontId="3" type="noConversion"/>
  </si>
  <si>
    <t>供应商门户</t>
    <phoneticPr fontId="3" type="noConversion"/>
  </si>
  <si>
    <t>经销商门户</t>
    <phoneticPr fontId="3" type="noConversion"/>
  </si>
  <si>
    <t>网店管理</t>
    <phoneticPr fontId="3" type="noConversion"/>
  </si>
  <si>
    <t>不限用户数</t>
    <phoneticPr fontId="3" type="noConversion"/>
  </si>
  <si>
    <t>客户关系管理</t>
  </si>
  <si>
    <t>呼叫中心接口</t>
    <phoneticPr fontId="3" type="noConversion"/>
  </si>
  <si>
    <t>生产排程</t>
    <phoneticPr fontId="3" type="noConversion"/>
  </si>
  <si>
    <t>生产数据管理</t>
    <phoneticPr fontId="3" type="noConversion"/>
  </si>
  <si>
    <t>生产任务管理</t>
    <phoneticPr fontId="3" type="noConversion"/>
  </si>
  <si>
    <t>物料需求计划</t>
    <phoneticPr fontId="3" type="noConversion"/>
  </si>
  <si>
    <t xml:space="preserve">车间作业管理 </t>
    <phoneticPr fontId="3" type="noConversion"/>
  </si>
  <si>
    <t>主生产计划</t>
    <phoneticPr fontId="3" type="noConversion"/>
  </si>
  <si>
    <t xml:space="preserve">重复生产计划 </t>
    <phoneticPr fontId="3" type="noConversion"/>
  </si>
  <si>
    <t>粗能力需求计划</t>
    <phoneticPr fontId="3" type="noConversion"/>
  </si>
  <si>
    <t xml:space="preserve">细能力需求计划 </t>
    <phoneticPr fontId="3" type="noConversion"/>
  </si>
  <si>
    <t>MTO计划</t>
    <phoneticPr fontId="3" type="noConversion"/>
  </si>
  <si>
    <t xml:space="preserve">销售与运营计划 </t>
    <phoneticPr fontId="3" type="noConversion"/>
  </si>
  <si>
    <t>设备管理</t>
    <phoneticPr fontId="3" type="noConversion"/>
  </si>
  <si>
    <t xml:space="preserve">看板管理 </t>
    <phoneticPr fontId="3" type="noConversion"/>
  </si>
  <si>
    <t>实际成本</t>
    <phoneticPr fontId="3" type="noConversion"/>
  </si>
  <si>
    <t>成本分析</t>
    <phoneticPr fontId="3" type="noConversion"/>
  </si>
  <si>
    <t xml:space="preserve">作业成本 </t>
    <phoneticPr fontId="3" type="noConversion"/>
  </si>
  <si>
    <t>日成本</t>
    <phoneticPr fontId="3" type="noConversion"/>
  </si>
  <si>
    <t>标准成本</t>
    <phoneticPr fontId="3" type="noConversion"/>
  </si>
  <si>
    <t>员工工作台</t>
    <phoneticPr fontId="3" type="noConversion"/>
  </si>
  <si>
    <t>B</t>
    <phoneticPr fontId="3" type="noConversion"/>
  </si>
  <si>
    <t xml:space="preserve">宿舍管理 </t>
  </si>
  <si>
    <t>IM服务</t>
    <phoneticPr fontId="3" type="noConversion"/>
  </si>
  <si>
    <t>ERP短信</t>
    <phoneticPr fontId="3" type="noConversion"/>
  </si>
  <si>
    <t>HR短信</t>
    <phoneticPr fontId="3" type="noConversion"/>
  </si>
  <si>
    <t>远程数据传输工具</t>
    <phoneticPr fontId="3" type="noConversion"/>
  </si>
  <si>
    <t xml:space="preserve">邮件服务 </t>
    <phoneticPr fontId="3" type="noConversion"/>
  </si>
  <si>
    <t>条形码管理</t>
    <phoneticPr fontId="3" type="noConversion"/>
  </si>
  <si>
    <t>条码标签打印</t>
    <phoneticPr fontId="3" type="noConversion"/>
  </si>
  <si>
    <t>物流条码管理</t>
    <phoneticPr fontId="3" type="noConversion"/>
  </si>
  <si>
    <t>BOS</t>
    <phoneticPr fontId="3" type="noConversion"/>
  </si>
  <si>
    <t>移动BOS</t>
    <phoneticPr fontId="3" type="noConversion"/>
  </si>
  <si>
    <t>医药行业</t>
    <phoneticPr fontId="3" type="noConversion"/>
  </si>
  <si>
    <t>食品行业</t>
    <phoneticPr fontId="3" type="noConversion"/>
  </si>
  <si>
    <t>汽配行业</t>
    <phoneticPr fontId="3" type="noConversion"/>
  </si>
  <si>
    <t>机械行业</t>
    <phoneticPr fontId="3" type="noConversion"/>
  </si>
  <si>
    <t>合计</t>
    <phoneticPr fontId="3" type="noConversion"/>
  </si>
  <si>
    <t>标准报价合计</t>
    <phoneticPr fontId="3" type="noConversion"/>
  </si>
  <si>
    <t>折扣率</t>
    <phoneticPr fontId="3" type="noConversion"/>
  </si>
  <si>
    <t>优惠后价格</t>
    <phoneticPr fontId="3" type="noConversion"/>
  </si>
  <si>
    <t>分类</t>
    <phoneticPr fontId="2" type="noConversion"/>
  </si>
  <si>
    <t>专业应用</t>
    <phoneticPr fontId="2" type="noConversion"/>
  </si>
  <si>
    <t>工具及其他</t>
    <phoneticPr fontId="3" type="noConversion"/>
  </si>
  <si>
    <t>全员应用</t>
    <phoneticPr fontId="2" type="noConversion"/>
  </si>
  <si>
    <t>全员应用</t>
    <phoneticPr fontId="2" type="noConversion"/>
  </si>
  <si>
    <t>员工工作台</t>
  </si>
  <si>
    <t>网上协作</t>
    <phoneticPr fontId="2" type="noConversion"/>
  </si>
  <si>
    <t>人事管理</t>
    <phoneticPr fontId="3" type="noConversion"/>
  </si>
  <si>
    <t>薪酬管理</t>
    <phoneticPr fontId="3" type="noConversion"/>
  </si>
  <si>
    <t>社保福利</t>
    <phoneticPr fontId="3" type="noConversion"/>
  </si>
  <si>
    <t>考勤管理</t>
    <phoneticPr fontId="3" type="noConversion"/>
  </si>
  <si>
    <t>查询报表</t>
    <phoneticPr fontId="3" type="noConversion"/>
  </si>
  <si>
    <t>招聘选拔</t>
    <phoneticPr fontId="3" type="noConversion"/>
  </si>
  <si>
    <t>培训发展</t>
    <phoneticPr fontId="3" type="noConversion"/>
  </si>
  <si>
    <t xml:space="preserve">绩效管理 </t>
    <phoneticPr fontId="3" type="noConversion"/>
  </si>
  <si>
    <t xml:space="preserve">素质模型 </t>
    <phoneticPr fontId="3" type="noConversion"/>
  </si>
  <si>
    <t>人力资源组</t>
    <phoneticPr fontId="2" type="noConversion"/>
  </si>
  <si>
    <t>专业应用</t>
    <phoneticPr fontId="2" type="noConversion"/>
  </si>
  <si>
    <t>全员应用</t>
    <phoneticPr fontId="2" type="noConversion"/>
  </si>
  <si>
    <t>存货核算</t>
    <phoneticPr fontId="3" type="noConversion"/>
  </si>
  <si>
    <t>客户管理</t>
    <phoneticPr fontId="3" type="noConversion"/>
  </si>
  <si>
    <t>日程管理</t>
    <phoneticPr fontId="3" type="noConversion"/>
  </si>
  <si>
    <t>市场管理</t>
    <phoneticPr fontId="3" type="noConversion"/>
  </si>
  <si>
    <t>商机管理</t>
    <phoneticPr fontId="3" type="noConversion"/>
  </si>
  <si>
    <t>销售过程</t>
    <phoneticPr fontId="3" type="noConversion"/>
  </si>
  <si>
    <t>服务管理</t>
    <phoneticPr fontId="3" type="noConversion"/>
  </si>
  <si>
    <t>决策分析</t>
    <phoneticPr fontId="3" type="noConversion"/>
  </si>
  <si>
    <t>分销渠道管理</t>
    <phoneticPr fontId="3" type="noConversion"/>
  </si>
  <si>
    <t>纯销管理</t>
    <phoneticPr fontId="3" type="noConversion"/>
  </si>
  <si>
    <t>注册用户数</t>
    <phoneticPr fontId="3" type="noConversion"/>
  </si>
  <si>
    <t>财务供应链制造</t>
    <phoneticPr fontId="3" type="noConversion"/>
  </si>
  <si>
    <t>专业应用</t>
    <phoneticPr fontId="2" type="noConversion"/>
  </si>
  <si>
    <t>GSP首营管理</t>
    <phoneticPr fontId="3" type="noConversion"/>
  </si>
  <si>
    <t>GSP认证</t>
    <phoneticPr fontId="3" type="noConversion"/>
  </si>
  <si>
    <t>GMP批生产管理</t>
    <phoneticPr fontId="3" type="noConversion"/>
  </si>
  <si>
    <t>GMP包材管理</t>
    <phoneticPr fontId="3" type="noConversion"/>
  </si>
  <si>
    <t>进货与销售</t>
    <phoneticPr fontId="3" type="noConversion"/>
  </si>
  <si>
    <t>存储与养护</t>
    <phoneticPr fontId="3" type="noConversion"/>
  </si>
  <si>
    <t>营销管理</t>
    <phoneticPr fontId="3" type="noConversion"/>
  </si>
  <si>
    <t>医药返利奖励管理</t>
    <phoneticPr fontId="3" type="noConversion"/>
  </si>
  <si>
    <t>医药运输管理</t>
    <phoneticPr fontId="3" type="noConversion"/>
  </si>
  <si>
    <t>医药营销费用管理</t>
    <phoneticPr fontId="3" type="noConversion"/>
  </si>
  <si>
    <t>医药促销管理</t>
    <phoneticPr fontId="3" type="noConversion"/>
  </si>
  <si>
    <t>医药监管码接口</t>
    <phoneticPr fontId="3" type="noConversion"/>
  </si>
  <si>
    <t>返利奖励管理</t>
    <phoneticPr fontId="3" type="noConversion"/>
  </si>
  <si>
    <t>运输管理</t>
    <phoneticPr fontId="3" type="noConversion"/>
  </si>
  <si>
    <t>食品费用管理</t>
    <phoneticPr fontId="3" type="noConversion"/>
  </si>
  <si>
    <t>食品促销管理</t>
    <phoneticPr fontId="3" type="noConversion"/>
  </si>
  <si>
    <t>滚动计划</t>
    <phoneticPr fontId="3" type="noConversion"/>
  </si>
  <si>
    <t>寄售管理</t>
    <phoneticPr fontId="3" type="noConversion"/>
  </si>
  <si>
    <t>设备基础管理</t>
    <phoneticPr fontId="3" type="noConversion"/>
  </si>
  <si>
    <t>设备运维管理</t>
    <phoneticPr fontId="3" type="noConversion"/>
  </si>
  <si>
    <t>材料成形</t>
    <phoneticPr fontId="3" type="noConversion"/>
  </si>
  <si>
    <t>计划排程</t>
    <phoneticPr fontId="3" type="noConversion"/>
  </si>
  <si>
    <t xml:space="preserve">阶梯报价，分段计价：用户数
1、1-50（含）：2,000
2、51-200（含）：1,500
3、201-500（含）：800
4、500-1000：600
6、1000以上：300
</t>
    <phoneticPr fontId="2" type="noConversion"/>
  </si>
  <si>
    <t xml:space="preserve"> </t>
    <phoneticPr fontId="2" type="noConversion"/>
  </si>
  <si>
    <t>√</t>
  </si>
  <si>
    <t>企业间业务数据协同</t>
    <phoneticPr fontId="3" type="noConversion"/>
  </si>
  <si>
    <t>电商集成平台</t>
    <phoneticPr fontId="2" type="noConversion"/>
  </si>
  <si>
    <t>只用于对接《管易电商系统》,管易C-ERP为SaaS服务，另外单独报价</t>
    <phoneticPr fontId="2" type="noConversion"/>
  </si>
  <si>
    <t>业务领域</t>
  </si>
  <si>
    <t>模块名称</t>
  </si>
  <si>
    <t>标准报价</t>
  </si>
  <si>
    <t>用户单价</t>
  </si>
  <si>
    <t>备注</t>
  </si>
  <si>
    <t>管易电商管理</t>
  </si>
  <si>
    <t>电商管理</t>
  </si>
  <si>
    <t>管易C-ERP标准版</t>
  </si>
  <si>
    <t>36,000/首年</t>
  </si>
  <si>
    <t>不限用户数</t>
  </si>
  <si>
    <t>已含聚石塔费用</t>
  </si>
  <si>
    <t>管易C-ERP次年续费</t>
  </si>
  <si>
    <t>9,800/年</t>
  </si>
  <si>
    <t>仓库条码作业</t>
    <phoneticPr fontId="3" type="noConversion"/>
  </si>
  <si>
    <t>智能WMS</t>
    <phoneticPr fontId="2" type="noConversion"/>
  </si>
  <si>
    <t>免费</t>
    <phoneticPr fontId="2" type="noConversion"/>
  </si>
  <si>
    <t>智能生产</t>
    <phoneticPr fontId="2" type="noConversion"/>
  </si>
  <si>
    <t>依赖仓库条码作业</t>
    <phoneticPr fontId="2" type="noConversion"/>
  </si>
  <si>
    <t>触屏应用，硬件需要从金蝶购买</t>
    <phoneticPr fontId="2" type="noConversion"/>
  </si>
  <si>
    <t>需要从金蝶购买看板显示盒子</t>
    <phoneticPr fontId="2" type="noConversion"/>
  </si>
  <si>
    <t>需要从金蝶购买触摸屏硬件</t>
    <phoneticPr fontId="2" type="noConversion"/>
  </si>
  <si>
    <t>手机条码作业</t>
    <phoneticPr fontId="3" type="noConversion"/>
  </si>
  <si>
    <t>供应商二维码协作</t>
    <phoneticPr fontId="3" type="noConversion"/>
  </si>
  <si>
    <t>亮灯拣货</t>
    <phoneticPr fontId="3" type="noConversion"/>
  </si>
  <si>
    <t>生产执行</t>
    <phoneticPr fontId="3" type="noConversion"/>
  </si>
  <si>
    <t>电子看板</t>
    <phoneticPr fontId="3" type="noConversion"/>
  </si>
  <si>
    <t>车间条码作业</t>
    <phoneticPr fontId="3" type="noConversion"/>
  </si>
  <si>
    <t>安灯呼叫</t>
    <phoneticPr fontId="3" type="noConversion"/>
  </si>
  <si>
    <t>设备联网</t>
    <phoneticPr fontId="3" type="noConversion"/>
  </si>
  <si>
    <t>购买此模块的用户同时可用配套PDA对应软件
此模块用户需要同时是进销存模块用户才能用</t>
    <phoneticPr fontId="2" type="noConversion"/>
  </si>
  <si>
    <t>只支持安卓系统手机，依赖《仓库条码作业》
此模块用户需要同时是进销存模块用户才能用</t>
    <phoneticPr fontId="2" type="noConversion"/>
  </si>
  <si>
    <t>依赖《仓库条码作业》模块</t>
    <phoneticPr fontId="2" type="noConversion"/>
  </si>
  <si>
    <t>PDA物料上架下架依赖《仓库条码作业》</t>
    <phoneticPr fontId="2" type="noConversion"/>
  </si>
  <si>
    <t>智能扫描记账</t>
    <phoneticPr fontId="2" type="noConversion"/>
  </si>
  <si>
    <t>阿米巴经营</t>
    <phoneticPr fontId="2" type="noConversion"/>
  </si>
  <si>
    <t>资产实物管理</t>
    <phoneticPr fontId="3" type="noConversion"/>
  </si>
  <si>
    <t>功能增强，原《资产条码管理》改名，依赖《固定资产》</t>
    <phoneticPr fontId="2" type="noConversion"/>
  </si>
  <si>
    <t>含《银企平台V7.5》，按用户许可数报价</t>
    <phoneticPr fontId="2" type="noConversion"/>
  </si>
  <si>
    <t>依赖《总账》模块，必须购买金蝶智能扫描仪</t>
    <phoneticPr fontId="2" type="noConversion"/>
  </si>
  <si>
    <t>从15.0开始免费</t>
    <phoneticPr fontId="2" type="noConversion"/>
  </si>
  <si>
    <t>从15.0开始停售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</si>
</sst>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 * #,##0.0_ ;_ * \-#,##0.0_ ;_ * &quot;-&quot;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9"/>
      <color indexed="81"/>
      <name val="宋体"/>
      <charset val="134"/>
    </font>
    <font>
      <b/>
      <sz val="10"/>
      <color indexed="10"/>
      <name val="微软雅黑"/>
      <family val="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微软雅黑"/>
      <family val="2"/>
      <charset val="134"/>
    </font>
    <font>
      <b/>
      <sz val="9"/>
      <color indexed="81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宋体"/>
      <charset val="134"/>
    </font>
    <font>
      <sz val="10.5"/>
      <color indexed="9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176" fontId="7" fillId="0" borderId="1" xfId="1" applyNumberFormat="1" applyFont="1" applyBorder="1" applyAlignment="1">
      <alignment horizontal="right" vertical="center" wrapText="1"/>
    </xf>
    <xf numFmtId="176" fontId="6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176" fontId="8" fillId="0" borderId="1" xfId="1" applyNumberFormat="1" applyFont="1" applyBorder="1" applyAlignment="1">
      <alignment horizontal="right" vertical="center" wrapText="1"/>
    </xf>
    <xf numFmtId="176" fontId="7" fillId="0" borderId="3" xfId="1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justify"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176" fontId="7" fillId="0" borderId="4" xfId="1" applyNumberFormat="1" applyFont="1" applyBorder="1" applyAlignment="1">
      <alignment horizontal="right" vertical="center" wrapText="1"/>
    </xf>
    <xf numFmtId="176" fontId="6" fillId="3" borderId="4" xfId="1" applyNumberFormat="1" applyFont="1" applyFill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right" vertical="center" wrapText="1"/>
    </xf>
    <xf numFmtId="176" fontId="6" fillId="3" borderId="5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176" fontId="7" fillId="4" borderId="3" xfId="1" applyNumberFormat="1" applyFont="1" applyFill="1" applyBorder="1" applyAlignment="1">
      <alignment horizontal="right" vertical="center" wrapText="1"/>
    </xf>
    <xf numFmtId="176" fontId="8" fillId="4" borderId="3" xfId="1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1" xfId="0" applyNumberFormat="1" applyFont="1" applyFill="1" applyBorder="1" applyAlignment="1"/>
    <xf numFmtId="176" fontId="7" fillId="0" borderId="0" xfId="1" applyNumberFormat="1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" xfId="0" applyNumberFormat="1" applyFont="1" applyFill="1" applyBorder="1">
      <alignment vertical="center"/>
    </xf>
    <xf numFmtId="176" fontId="11" fillId="3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Border="1" applyAlignment="1">
      <alignment vertical="center" wrapText="1"/>
    </xf>
    <xf numFmtId="0" fontId="9" fillId="6" borderId="1" xfId="1" applyNumberFormat="1" applyFont="1" applyFill="1" applyBorder="1" applyAlignment="1">
      <alignment horizontal="center" vertical="center" wrapText="1"/>
    </xf>
    <xf numFmtId="176" fontId="11" fillId="3" borderId="5" xfId="1" applyNumberFormat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4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2" borderId="1" xfId="0" applyFont="1" applyFill="1" applyBorder="1" applyAlignment="1">
      <alignment horizontal="justify" vertical="center" wrapText="1"/>
    </xf>
    <xf numFmtId="176" fontId="14" fillId="3" borderId="1" xfId="1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13" fillId="0" borderId="3" xfId="0" applyFont="1" applyBorder="1">
      <alignment vertical="center"/>
    </xf>
    <xf numFmtId="176" fontId="5" fillId="3" borderId="1" xfId="1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3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wrapText="1"/>
    </xf>
    <xf numFmtId="176" fontId="16" fillId="0" borderId="1" xfId="1" applyNumberFormat="1" applyFont="1" applyBorder="1" applyAlignment="1">
      <alignment horizontal="right" vertical="center" wrapText="1"/>
    </xf>
    <xf numFmtId="176" fontId="17" fillId="3" borderId="1" xfId="1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justify" vertical="center" wrapText="1"/>
    </xf>
    <xf numFmtId="176" fontId="9" fillId="0" borderId="3" xfId="1" applyNumberFormat="1" applyFont="1" applyBorder="1" applyAlignment="1">
      <alignment horizontal="right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 indent="2"/>
    </xf>
    <xf numFmtId="0" fontId="21" fillId="0" borderId="17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justify" vertical="center" wrapText="1"/>
    </xf>
    <xf numFmtId="176" fontId="9" fillId="0" borderId="2" xfId="1" applyNumberFormat="1" applyFont="1" applyBorder="1" applyAlignment="1">
      <alignment horizontal="right"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1" fillId="0" borderId="18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14" xfId="1" applyNumberFormat="1" applyFont="1" applyBorder="1" applyAlignment="1">
      <alignment horizontal="center" vertical="center" wrapText="1"/>
    </xf>
    <xf numFmtId="176" fontId="7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6" borderId="3" xfId="1" applyNumberFormat="1" applyFont="1" applyFill="1" applyBorder="1" applyAlignment="1">
      <alignment horizontal="center" vertical="center" wrapText="1"/>
    </xf>
    <xf numFmtId="0" fontId="9" fillId="6" borderId="14" xfId="1" applyNumberFormat="1" applyFont="1" applyFill="1" applyBorder="1" applyAlignment="1">
      <alignment horizontal="center" vertical="center" wrapText="1"/>
    </xf>
    <xf numFmtId="0" fontId="9" fillId="6" borderId="4" xfId="1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176" fontId="9" fillId="0" borderId="14" xfId="1" applyNumberFormat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76" fontId="8" fillId="0" borderId="8" xfId="1" applyNumberFormat="1" applyFont="1" applyBorder="1" applyAlignment="1">
      <alignment horizontal="center" vertical="center" wrapText="1"/>
    </xf>
    <xf numFmtId="176" fontId="8" fillId="0" borderId="10" xfId="1" applyNumberFormat="1" applyFont="1" applyBorder="1" applyAlignment="1">
      <alignment horizontal="center" vertical="center" wrapText="1"/>
    </xf>
    <xf numFmtId="176" fontId="8" fillId="0" borderId="13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/>
    </xf>
    <xf numFmtId="0" fontId="7" fillId="6" borderId="14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4" fillId="6" borderId="3" xfId="1" applyNumberFormat="1" applyFont="1" applyFill="1" applyBorder="1" applyAlignment="1">
      <alignment horizontal="center" vertical="center" wrapText="1"/>
    </xf>
    <xf numFmtId="0" fontId="4" fillId="6" borderId="14" xfId="1" applyNumberFormat="1" applyFont="1" applyFill="1" applyBorder="1" applyAlignment="1">
      <alignment horizontal="center" vertical="center" wrapText="1"/>
    </xf>
    <xf numFmtId="0" fontId="4" fillId="6" borderId="4" xfId="1" applyNumberFormat="1" applyFont="1" applyFill="1" applyBorder="1" applyAlignment="1">
      <alignment horizontal="center" vertical="center" wrapText="1"/>
    </xf>
    <xf numFmtId="0" fontId="8" fillId="6" borderId="1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6" fontId="8" fillId="0" borderId="14" xfId="1" applyNumberFormat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4" borderId="2" xfId="1" applyNumberFormat="1" applyFont="1" applyFill="1" applyBorder="1" applyAlignment="1">
      <alignment horizontal="center" vertical="center" wrapText="1"/>
    </xf>
    <xf numFmtId="176" fontId="8" fillId="4" borderId="5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right" vertical="center" wrapText="1"/>
    </xf>
    <xf numFmtId="176" fontId="7" fillId="0" borderId="14" xfId="1" applyNumberFormat="1" applyFont="1" applyBorder="1" applyAlignment="1">
      <alignment horizontal="right" vertical="center" wrapText="1"/>
    </xf>
    <xf numFmtId="176" fontId="7" fillId="0" borderId="4" xfId="1" applyNumberFormat="1" applyFont="1" applyBorder="1" applyAlignment="1">
      <alignment horizontal="right" vertical="center" wrapText="1"/>
    </xf>
    <xf numFmtId="0" fontId="8" fillId="6" borderId="3" xfId="1" applyNumberFormat="1" applyFont="1" applyFill="1" applyBorder="1" applyAlignment="1">
      <alignment horizontal="center" vertical="center" wrapText="1"/>
    </xf>
    <xf numFmtId="0" fontId="8" fillId="6" borderId="14" xfId="1" applyNumberFormat="1" applyFont="1" applyFill="1" applyBorder="1" applyAlignment="1">
      <alignment horizontal="center" vertical="center" wrapText="1"/>
    </xf>
    <xf numFmtId="0" fontId="8" fillId="6" borderId="4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千位分隔[0]" xfId="1" builtin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7"/>
  <sheetViews>
    <sheetView tabSelected="1" topLeftCell="A46" workbookViewId="0">
      <selection activeCell="J114" sqref="J114"/>
    </sheetView>
  </sheetViews>
  <sheetFormatPr defaultRowHeight="15"/>
  <cols>
    <col min="2" max="2" width="12.77734375" style="10" customWidth="1"/>
    <col min="3" max="3" width="16.88671875" style="10" customWidth="1"/>
    <col min="4" max="4" width="11.88671875" style="26" customWidth="1"/>
    <col min="5" max="5" width="5.6640625" style="26" customWidth="1"/>
    <col min="6" max="6" width="12.44140625" style="26" customWidth="1"/>
    <col min="7" max="7" width="6.44140625" style="26" customWidth="1"/>
    <col min="8" max="8" width="10.21875" style="26" customWidth="1"/>
    <col min="9" max="9" width="9" style="10" hidden="1" customWidth="1"/>
    <col min="10" max="10" width="23.109375" style="71" customWidth="1"/>
    <col min="11" max="11" width="11.6640625" customWidth="1"/>
    <col min="12" max="12" width="10.44140625" customWidth="1"/>
    <col min="13" max="13" width="11.109375" customWidth="1"/>
    <col min="14" max="14" width="11.33203125" customWidth="1"/>
  </cols>
  <sheetData>
    <row r="1" spans="1:10" ht="62.4">
      <c r="A1" s="38" t="s">
        <v>105</v>
      </c>
      <c r="B1" s="1" t="s">
        <v>8</v>
      </c>
      <c r="C1" s="2" t="s">
        <v>9</v>
      </c>
      <c r="D1" s="3" t="s">
        <v>10</v>
      </c>
      <c r="E1" s="4" t="s">
        <v>11</v>
      </c>
      <c r="F1" s="3" t="s">
        <v>12</v>
      </c>
      <c r="G1" s="5" t="s">
        <v>134</v>
      </c>
      <c r="H1" s="5" t="s">
        <v>13</v>
      </c>
      <c r="I1" s="2" t="s">
        <v>14</v>
      </c>
    </row>
    <row r="2" spans="1:10" ht="15.6">
      <c r="A2" s="153" t="s">
        <v>123</v>
      </c>
      <c r="B2" s="154" t="s">
        <v>111</v>
      </c>
      <c r="C2" s="6" t="s">
        <v>28</v>
      </c>
      <c r="D2" s="7">
        <v>50000</v>
      </c>
      <c r="E2" s="34"/>
      <c r="F2" s="147">
        <v>0</v>
      </c>
      <c r="G2" s="100"/>
      <c r="H2" s="126">
        <f>SUMIF(E2:E5,"=√",D2:D5)+F2*IF(G2&gt;0,G2-1,0)</f>
        <v>0</v>
      </c>
      <c r="I2" s="2"/>
    </row>
    <row r="3" spans="1:10" ht="15.6">
      <c r="A3" s="91"/>
      <c r="B3" s="155"/>
      <c r="C3" s="13" t="s">
        <v>60</v>
      </c>
      <c r="D3" s="7">
        <v>100000</v>
      </c>
      <c r="E3" s="34"/>
      <c r="F3" s="148"/>
      <c r="G3" s="101"/>
      <c r="H3" s="126"/>
      <c r="I3" s="2"/>
    </row>
    <row r="4" spans="1:10" ht="15.6">
      <c r="A4" s="91"/>
      <c r="B4" s="155"/>
      <c r="C4" s="13" t="s">
        <v>61</v>
      </c>
      <c r="D4" s="7">
        <v>100000</v>
      </c>
      <c r="E4" s="34"/>
      <c r="F4" s="148"/>
      <c r="G4" s="101"/>
      <c r="H4" s="126"/>
      <c r="I4" s="2"/>
    </row>
    <row r="5" spans="1:10" ht="18.75" customHeight="1">
      <c r="A5" s="91"/>
      <c r="B5" s="156"/>
      <c r="C5" s="13" t="s">
        <v>162</v>
      </c>
      <c r="D5" s="7">
        <v>60000</v>
      </c>
      <c r="E5" s="34"/>
      <c r="F5" s="149"/>
      <c r="G5" s="102"/>
      <c r="H5" s="126"/>
      <c r="I5" s="2"/>
    </row>
    <row r="6" spans="1:10" ht="18" customHeight="1">
      <c r="A6" s="74" t="s">
        <v>108</v>
      </c>
      <c r="B6" s="154" t="s">
        <v>179</v>
      </c>
      <c r="C6" s="69" t="s">
        <v>178</v>
      </c>
      <c r="D6" s="60">
        <v>60000</v>
      </c>
      <c r="E6" s="34" t="s">
        <v>161</v>
      </c>
      <c r="F6" s="12">
        <v>0</v>
      </c>
      <c r="G6" s="54"/>
      <c r="H6" s="55">
        <f t="shared" ref="H6:H14" si="0">SUMIF(E6:E6,"=√",D6:D6)+F6*IF(G6&gt;0,G6-1,0)</f>
        <v>60000</v>
      </c>
      <c r="I6" s="2"/>
      <c r="J6" s="72" t="s">
        <v>194</v>
      </c>
    </row>
    <row r="7" spans="1:10" ht="18" customHeight="1">
      <c r="A7" s="75"/>
      <c r="B7" s="155"/>
      <c r="C7" s="69" t="s">
        <v>186</v>
      </c>
      <c r="D7" s="60">
        <v>30000</v>
      </c>
      <c r="E7" s="34" t="s">
        <v>161</v>
      </c>
      <c r="F7" s="12">
        <v>0</v>
      </c>
      <c r="G7" s="54"/>
      <c r="H7" s="55">
        <f t="shared" si="0"/>
        <v>30000</v>
      </c>
      <c r="I7" s="2"/>
      <c r="J7" s="72" t="s">
        <v>195</v>
      </c>
    </row>
    <row r="8" spans="1:10" ht="18" customHeight="1">
      <c r="A8" s="75"/>
      <c r="B8" s="155"/>
      <c r="C8" s="69" t="s">
        <v>187</v>
      </c>
      <c r="D8" s="60" t="s">
        <v>180</v>
      </c>
      <c r="E8" s="34"/>
      <c r="F8" s="12">
        <v>0</v>
      </c>
      <c r="G8" s="54"/>
      <c r="H8" s="55">
        <f t="shared" si="0"/>
        <v>0</v>
      </c>
      <c r="I8" s="2"/>
      <c r="J8" s="71" t="s">
        <v>196</v>
      </c>
    </row>
    <row r="9" spans="1:10" ht="18" customHeight="1">
      <c r="A9" s="76"/>
      <c r="B9" s="156"/>
      <c r="C9" s="69" t="s">
        <v>188</v>
      </c>
      <c r="D9" s="60">
        <v>60000</v>
      </c>
      <c r="E9" s="34" t="s">
        <v>161</v>
      </c>
      <c r="F9" s="12">
        <v>0</v>
      </c>
      <c r="G9" s="54"/>
      <c r="H9" s="55">
        <f t="shared" si="0"/>
        <v>60000</v>
      </c>
      <c r="I9" s="2"/>
      <c r="J9" s="71" t="s">
        <v>197</v>
      </c>
    </row>
    <row r="10" spans="1:10" ht="18" customHeight="1">
      <c r="A10" s="74" t="s">
        <v>108</v>
      </c>
      <c r="B10" s="154" t="s">
        <v>181</v>
      </c>
      <c r="C10" s="69" t="s">
        <v>189</v>
      </c>
      <c r="D10" s="60">
        <v>50000</v>
      </c>
      <c r="E10" s="34" t="s">
        <v>161</v>
      </c>
      <c r="F10" s="12">
        <v>0</v>
      </c>
      <c r="G10" s="54"/>
      <c r="H10" s="55">
        <f t="shared" si="0"/>
        <v>50000</v>
      </c>
      <c r="I10" s="2"/>
      <c r="J10" s="71" t="s">
        <v>183</v>
      </c>
    </row>
    <row r="11" spans="1:10" ht="18" customHeight="1">
      <c r="A11" s="75"/>
      <c r="B11" s="155"/>
      <c r="C11" s="69" t="s">
        <v>190</v>
      </c>
      <c r="D11" s="60">
        <v>50000</v>
      </c>
      <c r="E11" s="34"/>
      <c r="F11" s="12">
        <v>0</v>
      </c>
      <c r="G11" s="54"/>
      <c r="H11" s="55">
        <f t="shared" si="0"/>
        <v>0</v>
      </c>
      <c r="I11" s="2"/>
      <c r="J11" s="71" t="s">
        <v>184</v>
      </c>
    </row>
    <row r="12" spans="1:10" ht="18" customHeight="1">
      <c r="A12" s="75"/>
      <c r="B12" s="155"/>
      <c r="C12" s="69" t="s">
        <v>191</v>
      </c>
      <c r="D12" s="60">
        <v>50000</v>
      </c>
      <c r="E12" s="34"/>
      <c r="F12" s="12">
        <v>0</v>
      </c>
      <c r="G12" s="54"/>
      <c r="H12" s="55">
        <f t="shared" si="0"/>
        <v>0</v>
      </c>
      <c r="I12" s="2"/>
      <c r="J12" s="71" t="s">
        <v>182</v>
      </c>
    </row>
    <row r="13" spans="1:10" ht="18" customHeight="1">
      <c r="A13" s="75"/>
      <c r="B13" s="155"/>
      <c r="C13" s="69" t="s">
        <v>192</v>
      </c>
      <c r="D13" s="60">
        <v>50000</v>
      </c>
      <c r="E13" s="34"/>
      <c r="F13" s="12">
        <v>0</v>
      </c>
      <c r="G13" s="54"/>
      <c r="H13" s="55">
        <f t="shared" si="0"/>
        <v>0</v>
      </c>
      <c r="I13" s="2"/>
      <c r="J13" s="71" t="s">
        <v>185</v>
      </c>
    </row>
    <row r="14" spans="1:10" ht="18" customHeight="1">
      <c r="A14" s="76"/>
      <c r="B14" s="156"/>
      <c r="C14" s="69" t="s">
        <v>193</v>
      </c>
      <c r="D14" s="60">
        <v>100000</v>
      </c>
      <c r="E14" s="34"/>
      <c r="F14" s="12">
        <v>0</v>
      </c>
      <c r="G14" s="54"/>
      <c r="H14" s="55">
        <f t="shared" si="0"/>
        <v>0</v>
      </c>
      <c r="I14" s="2"/>
    </row>
    <row r="15" spans="1:10" ht="15.6">
      <c r="A15" s="83" t="s">
        <v>106</v>
      </c>
      <c r="B15" s="86" t="s">
        <v>135</v>
      </c>
      <c r="C15" s="6" t="s">
        <v>15</v>
      </c>
      <c r="D15" s="7">
        <v>8000</v>
      </c>
      <c r="E15" s="8"/>
      <c r="F15" s="96">
        <v>3000</v>
      </c>
      <c r="G15" s="150"/>
      <c r="H15" s="139">
        <f>SUMIF(E15:E78,"=√",D15:D78)+F15*IF(G15&gt;0,G15-1,0)</f>
        <v>0</v>
      </c>
      <c r="I15" s="127" t="s">
        <v>16</v>
      </c>
    </row>
    <row r="16" spans="1:10" ht="15.6">
      <c r="A16" s="84"/>
      <c r="B16" s="87"/>
      <c r="C16" s="6" t="s">
        <v>17</v>
      </c>
      <c r="D16" s="7">
        <v>5000</v>
      </c>
      <c r="E16" s="8"/>
      <c r="F16" s="97"/>
      <c r="G16" s="151"/>
      <c r="H16" s="140"/>
      <c r="I16" s="128"/>
    </row>
    <row r="17" spans="1:11" ht="15.6">
      <c r="A17" s="84"/>
      <c r="B17" s="87"/>
      <c r="C17" s="6" t="s">
        <v>18</v>
      </c>
      <c r="D17" s="7">
        <v>6000</v>
      </c>
      <c r="E17" s="8"/>
      <c r="F17" s="97"/>
      <c r="G17" s="151"/>
      <c r="H17" s="140"/>
      <c r="I17" s="128"/>
    </row>
    <row r="18" spans="1:11" ht="15.6">
      <c r="A18" s="84"/>
      <c r="B18" s="87"/>
      <c r="C18" s="6" t="s">
        <v>19</v>
      </c>
      <c r="D18" s="7">
        <v>6000</v>
      </c>
      <c r="E18" s="8"/>
      <c r="F18" s="97"/>
      <c r="G18" s="151"/>
      <c r="H18" s="140"/>
      <c r="I18" s="128"/>
      <c r="K18" t="s">
        <v>160</v>
      </c>
    </row>
    <row r="19" spans="1:11" ht="15.6">
      <c r="A19" s="84"/>
      <c r="B19" s="87"/>
      <c r="C19" s="6" t="s">
        <v>20</v>
      </c>
      <c r="D19" s="7">
        <v>4000</v>
      </c>
      <c r="E19" s="8"/>
      <c r="F19" s="97"/>
      <c r="G19" s="151"/>
      <c r="H19" s="140"/>
      <c r="I19" s="128"/>
    </row>
    <row r="20" spans="1:11" ht="15.6">
      <c r="A20" s="84"/>
      <c r="B20" s="87"/>
      <c r="C20" s="6" t="s">
        <v>21</v>
      </c>
      <c r="D20" s="7">
        <v>4000</v>
      </c>
      <c r="E20" s="8"/>
      <c r="F20" s="97"/>
      <c r="G20" s="151"/>
      <c r="H20" s="140"/>
      <c r="I20" s="128"/>
    </row>
    <row r="21" spans="1:11" ht="15.6">
      <c r="A21" s="84"/>
      <c r="B21" s="87"/>
      <c r="C21" s="6" t="s">
        <v>22</v>
      </c>
      <c r="D21" s="7">
        <v>6000</v>
      </c>
      <c r="E21" s="8"/>
      <c r="F21" s="97"/>
      <c r="G21" s="151"/>
      <c r="H21" s="140"/>
      <c r="I21" s="128"/>
    </row>
    <row r="22" spans="1:11" ht="15.6">
      <c r="A22" s="84"/>
      <c r="B22" s="87"/>
      <c r="C22" s="6" t="s">
        <v>23</v>
      </c>
      <c r="D22" s="7">
        <v>6000</v>
      </c>
      <c r="E22" s="8"/>
      <c r="F22" s="97"/>
      <c r="G22" s="151"/>
      <c r="H22" s="140"/>
      <c r="I22" s="128"/>
    </row>
    <row r="23" spans="1:11" ht="15.6">
      <c r="A23" s="84"/>
      <c r="B23" s="87"/>
      <c r="C23" s="6" t="s">
        <v>24</v>
      </c>
      <c r="D23" s="7">
        <v>15000</v>
      </c>
      <c r="E23" s="8"/>
      <c r="F23" s="97"/>
      <c r="G23" s="151"/>
      <c r="H23" s="140"/>
      <c r="I23" s="128"/>
      <c r="J23" s="71" t="s">
        <v>202</v>
      </c>
    </row>
    <row r="24" spans="1:11" ht="15.6">
      <c r="A24" s="84"/>
      <c r="B24" s="87"/>
      <c r="C24" s="6" t="s">
        <v>25</v>
      </c>
      <c r="D24" s="7">
        <v>15000</v>
      </c>
      <c r="E24" s="8"/>
      <c r="F24" s="97"/>
      <c r="G24" s="151"/>
      <c r="H24" s="140"/>
      <c r="I24" s="128"/>
    </row>
    <row r="25" spans="1:11" ht="15.6">
      <c r="A25" s="84"/>
      <c r="B25" s="87"/>
      <c r="C25" s="69" t="s">
        <v>198</v>
      </c>
      <c r="D25" s="70">
        <v>3000</v>
      </c>
      <c r="E25" s="18"/>
      <c r="F25" s="97"/>
      <c r="G25" s="151"/>
      <c r="H25" s="140"/>
      <c r="I25" s="128"/>
      <c r="J25" s="71" t="s">
        <v>203</v>
      </c>
    </row>
    <row r="26" spans="1:11">
      <c r="A26" s="84"/>
      <c r="B26" s="87"/>
      <c r="C26" s="6" t="s">
        <v>26</v>
      </c>
      <c r="D26" s="145" t="s">
        <v>27</v>
      </c>
      <c r="E26" s="146"/>
      <c r="F26" s="97"/>
      <c r="G26" s="151"/>
      <c r="H26" s="140"/>
      <c r="I26" s="129"/>
    </row>
    <row r="27" spans="1:11" ht="15.6">
      <c r="A27" s="84"/>
      <c r="B27" s="87"/>
      <c r="C27" s="6" t="s">
        <v>29</v>
      </c>
      <c r="D27" s="7">
        <v>40000</v>
      </c>
      <c r="E27" s="8"/>
      <c r="F27" s="97"/>
      <c r="G27" s="151"/>
      <c r="H27" s="140"/>
      <c r="I27" s="53"/>
    </row>
    <row r="28" spans="1:11" ht="15.6">
      <c r="A28" s="84"/>
      <c r="B28" s="87"/>
      <c r="C28" s="6" t="s">
        <v>30</v>
      </c>
      <c r="D28" s="7">
        <v>40000</v>
      </c>
      <c r="E28" s="8"/>
      <c r="F28" s="97"/>
      <c r="G28" s="151"/>
      <c r="H28" s="140"/>
      <c r="I28" s="53"/>
    </row>
    <row r="29" spans="1:11" ht="15.6">
      <c r="A29" s="84"/>
      <c r="B29" s="87"/>
      <c r="C29" s="6" t="s">
        <v>31</v>
      </c>
      <c r="D29" s="7">
        <v>40000</v>
      </c>
      <c r="E29" s="8"/>
      <c r="F29" s="97"/>
      <c r="G29" s="151"/>
      <c r="H29" s="140"/>
      <c r="I29" s="53"/>
    </row>
    <row r="30" spans="1:11" ht="15.6">
      <c r="A30" s="84"/>
      <c r="B30" s="87"/>
      <c r="C30" s="6" t="s">
        <v>32</v>
      </c>
      <c r="D30" s="7">
        <v>40000</v>
      </c>
      <c r="E30" s="8"/>
      <c r="F30" s="97"/>
      <c r="G30" s="151"/>
      <c r="H30" s="140"/>
      <c r="I30" s="53"/>
    </row>
    <row r="31" spans="1:11" ht="15.6">
      <c r="A31" s="84"/>
      <c r="B31" s="87"/>
      <c r="C31" s="6" t="s">
        <v>33</v>
      </c>
      <c r="D31" s="7">
        <v>12000</v>
      </c>
      <c r="E31" s="8"/>
      <c r="F31" s="97"/>
      <c r="G31" s="151"/>
      <c r="H31" s="140"/>
      <c r="I31" s="53"/>
    </row>
    <row r="32" spans="1:11" ht="15.6">
      <c r="A32" s="84"/>
      <c r="B32" s="87"/>
      <c r="C32" s="6" t="s">
        <v>34</v>
      </c>
      <c r="D32" s="7">
        <v>20000</v>
      </c>
      <c r="E32" s="8"/>
      <c r="F32" s="97"/>
      <c r="G32" s="151"/>
      <c r="H32" s="140"/>
      <c r="I32" s="53"/>
    </row>
    <row r="33" spans="1:11" ht="15.6">
      <c r="A33" s="84"/>
      <c r="B33" s="87"/>
      <c r="C33" s="6" t="s">
        <v>35</v>
      </c>
      <c r="D33" s="7">
        <v>20000</v>
      </c>
      <c r="E33" s="8"/>
      <c r="F33" s="97"/>
      <c r="G33" s="151"/>
      <c r="H33" s="140"/>
      <c r="I33" s="53"/>
    </row>
    <row r="34" spans="1:11" ht="15.6">
      <c r="A34" s="84"/>
      <c r="B34" s="87"/>
      <c r="C34" s="6" t="s">
        <v>36</v>
      </c>
      <c r="D34" s="7">
        <v>20000</v>
      </c>
      <c r="E34" s="8"/>
      <c r="F34" s="97"/>
      <c r="G34" s="151"/>
      <c r="H34" s="140"/>
      <c r="I34" s="53" t="s">
        <v>37</v>
      </c>
    </row>
    <row r="35" spans="1:11" ht="15.6">
      <c r="A35" s="84"/>
      <c r="B35" s="87"/>
      <c r="C35" s="69" t="s">
        <v>199</v>
      </c>
      <c r="D35" s="60">
        <v>50000</v>
      </c>
      <c r="E35" s="8"/>
      <c r="F35" s="97"/>
      <c r="G35" s="151"/>
      <c r="H35" s="140"/>
      <c r="I35" s="53"/>
    </row>
    <row r="36" spans="1:11" ht="15.6">
      <c r="A36" s="84"/>
      <c r="B36" s="87"/>
      <c r="C36" s="6" t="s">
        <v>38</v>
      </c>
      <c r="D36" s="7">
        <v>6000</v>
      </c>
      <c r="E36" s="8"/>
      <c r="F36" s="97"/>
      <c r="G36" s="151"/>
      <c r="H36" s="140"/>
      <c r="I36" s="53"/>
    </row>
    <row r="37" spans="1:11" ht="15.6">
      <c r="A37" s="84"/>
      <c r="B37" s="87"/>
      <c r="C37" s="6" t="s">
        <v>39</v>
      </c>
      <c r="D37" s="7">
        <v>6000</v>
      </c>
      <c r="E37" s="8"/>
      <c r="F37" s="97"/>
      <c r="G37" s="151"/>
      <c r="H37" s="140"/>
      <c r="I37" s="53"/>
    </row>
    <row r="38" spans="1:11" ht="15.6">
      <c r="A38" s="84"/>
      <c r="B38" s="87"/>
      <c r="C38" s="6" t="s">
        <v>40</v>
      </c>
      <c r="D38" s="7">
        <v>6000</v>
      </c>
      <c r="E38" s="8"/>
      <c r="F38" s="97"/>
      <c r="G38" s="151"/>
      <c r="H38" s="140"/>
      <c r="I38" s="53"/>
    </row>
    <row r="39" spans="1:11" ht="15.6">
      <c r="A39" s="84"/>
      <c r="B39" s="87"/>
      <c r="C39" s="69" t="s">
        <v>200</v>
      </c>
      <c r="D39" s="62">
        <v>10000</v>
      </c>
      <c r="E39" s="8"/>
      <c r="F39" s="97"/>
      <c r="G39" s="151"/>
      <c r="H39" s="140"/>
      <c r="I39" s="53"/>
      <c r="J39" s="71" t="s">
        <v>201</v>
      </c>
      <c r="K39" s="41"/>
    </row>
    <row r="40" spans="1:11" ht="15.6">
      <c r="A40" s="84"/>
      <c r="B40" s="87"/>
      <c r="C40" s="6" t="s">
        <v>41</v>
      </c>
      <c r="D40" s="7">
        <v>40000</v>
      </c>
      <c r="E40" s="8"/>
      <c r="F40" s="97"/>
      <c r="G40" s="151"/>
      <c r="H40" s="140"/>
      <c r="I40" s="119" t="s">
        <v>42</v>
      </c>
    </row>
    <row r="41" spans="1:11" ht="15.6">
      <c r="A41" s="84"/>
      <c r="B41" s="87"/>
      <c r="C41" s="6" t="s">
        <v>0</v>
      </c>
      <c r="D41" s="7">
        <v>50000</v>
      </c>
      <c r="E41" s="8"/>
      <c r="F41" s="97"/>
      <c r="G41" s="151"/>
      <c r="H41" s="140"/>
      <c r="I41" s="105"/>
      <c r="K41" s="40"/>
    </row>
    <row r="42" spans="1:11" ht="15.6">
      <c r="A42" s="84"/>
      <c r="B42" s="87"/>
      <c r="C42" s="6" t="s">
        <v>43</v>
      </c>
      <c r="D42" s="7">
        <v>50000</v>
      </c>
      <c r="E42" s="8"/>
      <c r="F42" s="97"/>
      <c r="G42" s="151"/>
      <c r="H42" s="140"/>
      <c r="I42" s="120"/>
    </row>
    <row r="43" spans="1:11" ht="15.6">
      <c r="A43" s="84"/>
      <c r="B43" s="87"/>
      <c r="C43" s="13" t="s">
        <v>44</v>
      </c>
      <c r="D43" s="12">
        <v>20000</v>
      </c>
      <c r="E43" s="8"/>
      <c r="F43" s="97"/>
      <c r="G43" s="151"/>
      <c r="H43" s="140"/>
      <c r="I43" s="52"/>
    </row>
    <row r="44" spans="1:11" ht="15.6">
      <c r="A44" s="84"/>
      <c r="B44" s="87"/>
      <c r="C44" s="13" t="s">
        <v>45</v>
      </c>
      <c r="D44" s="12">
        <v>40000</v>
      </c>
      <c r="E44" s="8"/>
      <c r="F44" s="97"/>
      <c r="G44" s="151"/>
      <c r="H44" s="140"/>
      <c r="I44" s="52"/>
      <c r="K44" s="41"/>
    </row>
    <row r="45" spans="1:11" ht="15.6">
      <c r="A45" s="84"/>
      <c r="B45" s="87"/>
      <c r="C45" s="13" t="s">
        <v>46</v>
      </c>
      <c r="D45" s="12">
        <v>10000</v>
      </c>
      <c r="E45" s="8"/>
      <c r="F45" s="97"/>
      <c r="G45" s="151"/>
      <c r="H45" s="140"/>
      <c r="I45" s="52"/>
    </row>
    <row r="46" spans="1:11" ht="15.6">
      <c r="A46" s="84"/>
      <c r="B46" s="87"/>
      <c r="C46" s="13" t="s">
        <v>47</v>
      </c>
      <c r="D46" s="12">
        <v>30000</v>
      </c>
      <c r="E46" s="8"/>
      <c r="F46" s="97"/>
      <c r="G46" s="151"/>
      <c r="H46" s="140"/>
      <c r="I46" s="52"/>
    </row>
    <row r="47" spans="1:11" ht="15.6">
      <c r="A47" s="84"/>
      <c r="B47" s="87"/>
      <c r="C47" s="6" t="s">
        <v>48</v>
      </c>
      <c r="D47" s="7">
        <v>10000</v>
      </c>
      <c r="E47" s="8"/>
      <c r="F47" s="97"/>
      <c r="G47" s="151"/>
      <c r="H47" s="140"/>
      <c r="I47" s="119" t="s">
        <v>16</v>
      </c>
    </row>
    <row r="48" spans="1:11" ht="15.6">
      <c r="A48" s="84"/>
      <c r="B48" s="87"/>
      <c r="C48" s="6" t="s">
        <v>49</v>
      </c>
      <c r="D48" s="7">
        <v>18000</v>
      </c>
      <c r="E48" s="8"/>
      <c r="F48" s="97"/>
      <c r="G48" s="151"/>
      <c r="H48" s="140"/>
      <c r="I48" s="105"/>
    </row>
    <row r="49" spans="1:11" ht="15.6">
      <c r="A49" s="84"/>
      <c r="B49" s="87"/>
      <c r="C49" s="6" t="s">
        <v>50</v>
      </c>
      <c r="D49" s="7">
        <v>10000</v>
      </c>
      <c r="E49" s="8"/>
      <c r="F49" s="97"/>
      <c r="G49" s="151"/>
      <c r="H49" s="140"/>
      <c r="I49" s="105"/>
    </row>
    <row r="50" spans="1:11" ht="15.6">
      <c r="A50" s="84"/>
      <c r="B50" s="87"/>
      <c r="C50" s="6" t="s">
        <v>51</v>
      </c>
      <c r="D50" s="7">
        <v>10000</v>
      </c>
      <c r="E50" s="8"/>
      <c r="F50" s="97"/>
      <c r="G50" s="151"/>
      <c r="H50" s="140"/>
      <c r="I50" s="105"/>
    </row>
    <row r="51" spans="1:11" ht="15.6">
      <c r="A51" s="84"/>
      <c r="B51" s="87"/>
      <c r="C51" s="6" t="s">
        <v>124</v>
      </c>
      <c r="D51" s="7">
        <v>14000</v>
      </c>
      <c r="E51" s="8"/>
      <c r="F51" s="97"/>
      <c r="G51" s="151"/>
      <c r="H51" s="140"/>
      <c r="I51" s="105"/>
    </row>
    <row r="52" spans="1:11" ht="15.6">
      <c r="A52" s="84"/>
      <c r="B52" s="87"/>
      <c r="C52" s="6" t="s">
        <v>52</v>
      </c>
      <c r="D52" s="7">
        <v>20000</v>
      </c>
      <c r="E52" s="8"/>
      <c r="F52" s="97"/>
      <c r="G52" s="151"/>
      <c r="H52" s="140"/>
      <c r="I52" s="105"/>
    </row>
    <row r="53" spans="1:11" ht="15.6">
      <c r="A53" s="84"/>
      <c r="B53" s="87"/>
      <c r="C53" s="6" t="s">
        <v>53</v>
      </c>
      <c r="D53" s="7">
        <v>20000</v>
      </c>
      <c r="E53" s="8"/>
      <c r="F53" s="97"/>
      <c r="G53" s="151"/>
      <c r="H53" s="140"/>
      <c r="I53" s="105"/>
      <c r="K53" s="40"/>
    </row>
    <row r="54" spans="1:11" ht="15.6">
      <c r="A54" s="84"/>
      <c r="B54" s="87"/>
      <c r="C54" s="6" t="s">
        <v>54</v>
      </c>
      <c r="D54" s="7">
        <v>30000</v>
      </c>
      <c r="E54" s="8"/>
      <c r="F54" s="97"/>
      <c r="G54" s="151"/>
      <c r="H54" s="140"/>
      <c r="I54" s="105"/>
    </row>
    <row r="55" spans="1:11" ht="15.6">
      <c r="A55" s="84"/>
      <c r="B55" s="87"/>
      <c r="C55" s="6" t="s">
        <v>55</v>
      </c>
      <c r="D55" s="7">
        <v>20000</v>
      </c>
      <c r="E55" s="8"/>
      <c r="F55" s="97"/>
      <c r="G55" s="151"/>
      <c r="H55" s="140"/>
      <c r="I55" s="105"/>
    </row>
    <row r="56" spans="1:11" ht="15.6">
      <c r="A56" s="84"/>
      <c r="B56" s="87"/>
      <c r="C56" s="6" t="s">
        <v>56</v>
      </c>
      <c r="D56" s="7">
        <v>15000</v>
      </c>
      <c r="E56" s="8"/>
      <c r="F56" s="97"/>
      <c r="G56" s="151"/>
      <c r="H56" s="140"/>
      <c r="I56" s="105"/>
    </row>
    <row r="57" spans="1:11" ht="15.6">
      <c r="A57" s="84"/>
      <c r="B57" s="87"/>
      <c r="C57" s="6" t="s">
        <v>57</v>
      </c>
      <c r="D57" s="7">
        <v>18000</v>
      </c>
      <c r="E57" s="8"/>
      <c r="F57" s="97"/>
      <c r="G57" s="151"/>
      <c r="H57" s="140"/>
      <c r="I57" s="105"/>
    </row>
    <row r="58" spans="1:11" ht="15.6">
      <c r="A58" s="84"/>
      <c r="B58" s="87"/>
      <c r="C58" s="6" t="s">
        <v>58</v>
      </c>
      <c r="D58" s="7">
        <v>20000</v>
      </c>
      <c r="E58" s="8"/>
      <c r="F58" s="97"/>
      <c r="G58" s="151"/>
      <c r="H58" s="140"/>
      <c r="I58" s="105"/>
    </row>
    <row r="59" spans="1:11" ht="15.6">
      <c r="A59" s="84"/>
      <c r="B59" s="87"/>
      <c r="C59" s="6" t="s">
        <v>59</v>
      </c>
      <c r="D59" s="7">
        <v>20000</v>
      </c>
      <c r="E59" s="8"/>
      <c r="F59" s="97"/>
      <c r="G59" s="151"/>
      <c r="H59" s="140"/>
      <c r="I59" s="105"/>
    </row>
    <row r="60" spans="1:11" ht="15.6">
      <c r="A60" s="84"/>
      <c r="B60" s="87"/>
      <c r="C60" s="13" t="s">
        <v>62</v>
      </c>
      <c r="D60" s="7">
        <v>10000</v>
      </c>
      <c r="E60" s="8"/>
      <c r="F60" s="97"/>
      <c r="G60" s="151"/>
      <c r="H60" s="140"/>
      <c r="I60" s="105"/>
    </row>
    <row r="61" spans="1:11" ht="15.6">
      <c r="A61" s="84"/>
      <c r="B61" s="87"/>
      <c r="C61" s="6" t="s">
        <v>66</v>
      </c>
      <c r="D61" s="7">
        <v>100000</v>
      </c>
      <c r="E61" s="8"/>
      <c r="F61" s="97"/>
      <c r="G61" s="151"/>
      <c r="H61" s="140"/>
      <c r="I61" s="105"/>
    </row>
    <row r="62" spans="1:11" ht="15.6">
      <c r="A62" s="84"/>
      <c r="B62" s="87"/>
      <c r="C62" s="6" t="s">
        <v>67</v>
      </c>
      <c r="D62" s="7">
        <v>30000</v>
      </c>
      <c r="E62" s="8"/>
      <c r="F62" s="97"/>
      <c r="G62" s="151"/>
      <c r="H62" s="140"/>
      <c r="I62" s="105"/>
    </row>
    <row r="63" spans="1:11" ht="15.6">
      <c r="A63" s="84"/>
      <c r="B63" s="87"/>
      <c r="C63" s="6" t="s">
        <v>68</v>
      </c>
      <c r="D63" s="7">
        <v>30000</v>
      </c>
      <c r="E63" s="8"/>
      <c r="F63" s="97"/>
      <c r="G63" s="151"/>
      <c r="H63" s="140"/>
      <c r="I63" s="105"/>
    </row>
    <row r="64" spans="1:11" ht="15.6">
      <c r="A64" s="84"/>
      <c r="B64" s="87"/>
      <c r="C64" s="6" t="s">
        <v>69</v>
      </c>
      <c r="D64" s="7">
        <v>30000</v>
      </c>
      <c r="E64" s="8"/>
      <c r="F64" s="97"/>
      <c r="G64" s="151"/>
      <c r="H64" s="140"/>
      <c r="I64" s="105"/>
    </row>
    <row r="65" spans="1:11" ht="15.6">
      <c r="A65" s="84"/>
      <c r="B65" s="87"/>
      <c r="C65" s="6" t="s">
        <v>70</v>
      </c>
      <c r="D65" s="7">
        <v>40000</v>
      </c>
      <c r="E65" s="8"/>
      <c r="F65" s="97"/>
      <c r="G65" s="151"/>
      <c r="H65" s="140"/>
      <c r="I65" s="105"/>
    </row>
    <row r="66" spans="1:11" ht="15.6">
      <c r="A66" s="84"/>
      <c r="B66" s="87"/>
      <c r="C66" s="6" t="s">
        <v>71</v>
      </c>
      <c r="D66" s="7">
        <v>35000</v>
      </c>
      <c r="E66" s="8"/>
      <c r="F66" s="97"/>
      <c r="G66" s="151"/>
      <c r="H66" s="140"/>
      <c r="I66" s="105"/>
    </row>
    <row r="67" spans="1:11" ht="15.6">
      <c r="A67" s="84"/>
      <c r="B67" s="87"/>
      <c r="C67" s="6" t="s">
        <v>72</v>
      </c>
      <c r="D67" s="7">
        <v>40000</v>
      </c>
      <c r="E67" s="8"/>
      <c r="F67" s="97"/>
      <c r="G67" s="151"/>
      <c r="H67" s="140"/>
      <c r="I67" s="105"/>
    </row>
    <row r="68" spans="1:11" ht="15.6">
      <c r="A68" s="84"/>
      <c r="B68" s="87"/>
      <c r="C68" s="6" t="s">
        <v>73</v>
      </c>
      <c r="D68" s="7">
        <v>39000</v>
      </c>
      <c r="E68" s="8"/>
      <c r="F68" s="97"/>
      <c r="G68" s="151"/>
      <c r="H68" s="140"/>
      <c r="I68" s="105"/>
    </row>
    <row r="69" spans="1:11" ht="15.6">
      <c r="A69" s="84"/>
      <c r="B69" s="87"/>
      <c r="C69" s="6" t="s">
        <v>74</v>
      </c>
      <c r="D69" s="7">
        <v>39000</v>
      </c>
      <c r="E69" s="8"/>
      <c r="F69" s="97"/>
      <c r="G69" s="151"/>
      <c r="H69" s="140"/>
      <c r="I69" s="105"/>
      <c r="K69" s="42"/>
    </row>
    <row r="70" spans="1:11" ht="15.6">
      <c r="A70" s="84"/>
      <c r="B70" s="87"/>
      <c r="C70" s="6" t="s">
        <v>75</v>
      </c>
      <c r="D70" s="7">
        <v>50000</v>
      </c>
      <c r="E70" s="8"/>
      <c r="F70" s="97"/>
      <c r="G70" s="151"/>
      <c r="H70" s="140"/>
      <c r="I70" s="105"/>
    </row>
    <row r="71" spans="1:11" ht="17.25" customHeight="1">
      <c r="A71" s="84"/>
      <c r="B71" s="87"/>
      <c r="C71" s="6" t="s">
        <v>76</v>
      </c>
      <c r="D71" s="7">
        <v>50000</v>
      </c>
      <c r="E71" s="8"/>
      <c r="F71" s="97"/>
      <c r="G71" s="151"/>
      <c r="H71" s="140"/>
      <c r="I71" s="105"/>
    </row>
    <row r="72" spans="1:11" s="59" customFormat="1" ht="15.6">
      <c r="A72" s="84"/>
      <c r="B72" s="87"/>
      <c r="C72" s="56" t="s">
        <v>77</v>
      </c>
      <c r="D72" s="57">
        <v>40000</v>
      </c>
      <c r="E72" s="58"/>
      <c r="F72" s="97"/>
      <c r="G72" s="151"/>
      <c r="H72" s="140"/>
      <c r="I72" s="105"/>
      <c r="J72" s="73"/>
    </row>
    <row r="73" spans="1:11" ht="15.6">
      <c r="A73" s="84"/>
      <c r="B73" s="87"/>
      <c r="C73" s="6" t="s">
        <v>78</v>
      </c>
      <c r="D73" s="7">
        <v>300000</v>
      </c>
      <c r="E73" s="8"/>
      <c r="F73" s="97"/>
      <c r="G73" s="151"/>
      <c r="H73" s="140"/>
      <c r="I73" s="105"/>
    </row>
    <row r="74" spans="1:11" ht="15.6">
      <c r="A74" s="84"/>
      <c r="B74" s="87"/>
      <c r="C74" s="13" t="s">
        <v>79</v>
      </c>
      <c r="D74" s="15">
        <v>30000</v>
      </c>
      <c r="E74" s="16"/>
      <c r="F74" s="97"/>
      <c r="G74" s="151"/>
      <c r="H74" s="140"/>
      <c r="I74" s="105"/>
    </row>
    <row r="75" spans="1:11" ht="15.6">
      <c r="A75" s="84"/>
      <c r="B75" s="87"/>
      <c r="C75" s="13" t="s">
        <v>80</v>
      </c>
      <c r="D75" s="12">
        <v>20000</v>
      </c>
      <c r="E75" s="8"/>
      <c r="F75" s="97"/>
      <c r="G75" s="151"/>
      <c r="H75" s="140"/>
      <c r="I75" s="105"/>
    </row>
    <row r="76" spans="1:11" ht="15.6">
      <c r="A76" s="84"/>
      <c r="B76" s="87"/>
      <c r="C76" s="13" t="s">
        <v>81</v>
      </c>
      <c r="D76" s="17">
        <v>50000</v>
      </c>
      <c r="E76" s="18"/>
      <c r="F76" s="97"/>
      <c r="G76" s="151"/>
      <c r="H76" s="140"/>
      <c r="I76" s="105"/>
    </row>
    <row r="77" spans="1:11" ht="15.6">
      <c r="A77" s="84"/>
      <c r="B77" s="87"/>
      <c r="C77" s="13" t="s">
        <v>82</v>
      </c>
      <c r="D77" s="17">
        <v>50000</v>
      </c>
      <c r="E77" s="8"/>
      <c r="F77" s="97"/>
      <c r="G77" s="151"/>
      <c r="H77" s="140"/>
      <c r="I77" s="105"/>
    </row>
    <row r="78" spans="1:11" ht="15.6">
      <c r="A78" s="85"/>
      <c r="B78" s="99"/>
      <c r="C78" s="13" t="s">
        <v>83</v>
      </c>
      <c r="D78" s="17">
        <v>100000</v>
      </c>
      <c r="E78" s="8"/>
      <c r="F78" s="98"/>
      <c r="G78" s="152"/>
      <c r="H78" s="141"/>
      <c r="I78" s="105"/>
    </row>
    <row r="79" spans="1:11" ht="15.6">
      <c r="A79" s="83" t="s">
        <v>136</v>
      </c>
      <c r="B79" s="86" t="s">
        <v>107</v>
      </c>
      <c r="C79" s="19" t="s">
        <v>87</v>
      </c>
      <c r="D79" s="11">
        <v>20000</v>
      </c>
      <c r="E79" s="18"/>
      <c r="F79" s="137" t="s">
        <v>63</v>
      </c>
      <c r="G79" s="138"/>
      <c r="H79" s="11">
        <f>IF(E79="√",D79,0)</f>
        <v>0</v>
      </c>
      <c r="I79" s="105"/>
    </row>
    <row r="80" spans="1:11" ht="15.6">
      <c r="A80" s="84"/>
      <c r="B80" s="87"/>
      <c r="C80" s="6" t="s">
        <v>65</v>
      </c>
      <c r="D80" s="7">
        <v>10000</v>
      </c>
      <c r="E80" s="49"/>
      <c r="F80" s="145" t="s">
        <v>63</v>
      </c>
      <c r="G80" s="146"/>
      <c r="H80" s="11">
        <f>IF(E80="√",D80,0)</f>
        <v>0</v>
      </c>
      <c r="I80" s="105"/>
    </row>
    <row r="81" spans="1:11" ht="15.6">
      <c r="A81" s="84"/>
      <c r="B81" s="87"/>
      <c r="C81" s="6" t="s">
        <v>88</v>
      </c>
      <c r="D81" s="11">
        <v>10000</v>
      </c>
      <c r="E81" s="8"/>
      <c r="F81" s="137" t="s">
        <v>63</v>
      </c>
      <c r="G81" s="138"/>
      <c r="H81" s="11">
        <f t="shared" ref="H81:H86" si="1">IF(E81="√",D81,0)</f>
        <v>0</v>
      </c>
      <c r="I81" s="105"/>
    </row>
    <row r="82" spans="1:11" ht="15.6">
      <c r="A82" s="84"/>
      <c r="B82" s="87"/>
      <c r="C82" s="6" t="s">
        <v>89</v>
      </c>
      <c r="D82" s="7">
        <v>8000</v>
      </c>
      <c r="E82" s="8"/>
      <c r="F82" s="137" t="s">
        <v>63</v>
      </c>
      <c r="G82" s="138"/>
      <c r="H82" s="11">
        <f t="shared" si="1"/>
        <v>0</v>
      </c>
      <c r="I82" s="105"/>
    </row>
    <row r="83" spans="1:11" ht="15.6">
      <c r="A83" s="84"/>
      <c r="B83" s="87"/>
      <c r="C83" s="6" t="s">
        <v>7</v>
      </c>
      <c r="D83" s="7">
        <v>5000</v>
      </c>
      <c r="E83" s="8"/>
      <c r="F83" s="137" t="s">
        <v>63</v>
      </c>
      <c r="G83" s="138"/>
      <c r="H83" s="11">
        <f t="shared" si="1"/>
        <v>0</v>
      </c>
      <c r="I83" s="105"/>
    </row>
    <row r="84" spans="1:11" ht="15.6">
      <c r="A84" s="84"/>
      <c r="B84" s="87"/>
      <c r="C84" s="6" t="s">
        <v>90</v>
      </c>
      <c r="D84" s="7">
        <v>100000</v>
      </c>
      <c r="E84" s="8"/>
      <c r="F84" s="137" t="s">
        <v>63</v>
      </c>
      <c r="G84" s="138"/>
      <c r="H84" s="11">
        <f t="shared" si="1"/>
        <v>0</v>
      </c>
      <c r="I84" s="105"/>
    </row>
    <row r="85" spans="1:11" ht="15.6">
      <c r="A85" s="84"/>
      <c r="B85" s="87"/>
      <c r="C85" s="61" t="s">
        <v>163</v>
      </c>
      <c r="D85" s="62">
        <v>10000</v>
      </c>
      <c r="E85" s="8"/>
      <c r="F85" s="137" t="s">
        <v>63</v>
      </c>
      <c r="G85" s="138"/>
      <c r="H85" s="17">
        <f t="shared" si="1"/>
        <v>0</v>
      </c>
      <c r="I85" s="105"/>
      <c r="J85" s="71" t="s">
        <v>164</v>
      </c>
    </row>
    <row r="86" spans="1:11" ht="15.6">
      <c r="A86" s="85"/>
      <c r="B86" s="87"/>
      <c r="C86" s="6" t="s">
        <v>91</v>
      </c>
      <c r="D86" s="20">
        <v>25000</v>
      </c>
      <c r="E86" s="8"/>
      <c r="F86" s="143" t="s">
        <v>63</v>
      </c>
      <c r="G86" s="144"/>
      <c r="H86" s="21">
        <f t="shared" si="1"/>
        <v>0</v>
      </c>
      <c r="I86" s="105"/>
    </row>
    <row r="87" spans="1:11" ht="15.6">
      <c r="A87" s="91" t="s">
        <v>106</v>
      </c>
      <c r="B87" s="79" t="s">
        <v>92</v>
      </c>
      <c r="C87" s="43" t="s">
        <v>93</v>
      </c>
      <c r="D87" s="14">
        <v>10000</v>
      </c>
      <c r="E87" s="44"/>
      <c r="F87" s="103">
        <v>10000</v>
      </c>
      <c r="G87" s="109"/>
      <c r="H87" s="123">
        <f>SUMIF(E87:E88,"=√",D87:D88)+F87*IF(G87&gt;0,G87-1,0)</f>
        <v>0</v>
      </c>
      <c r="I87" s="105"/>
      <c r="J87" s="71" t="s">
        <v>205</v>
      </c>
    </row>
    <row r="88" spans="1:11" ht="15.6">
      <c r="A88" s="91"/>
      <c r="B88" s="81"/>
      <c r="C88" s="43" t="s">
        <v>94</v>
      </c>
      <c r="D88" s="14">
        <v>25000</v>
      </c>
      <c r="E88" s="44"/>
      <c r="F88" s="104"/>
      <c r="G88" s="110"/>
      <c r="H88" s="125"/>
      <c r="I88" s="105"/>
      <c r="J88" s="71" t="s">
        <v>205</v>
      </c>
    </row>
    <row r="89" spans="1:11">
      <c r="A89" s="91" t="s">
        <v>106</v>
      </c>
      <c r="B89" s="86" t="s">
        <v>95</v>
      </c>
      <c r="C89" s="69" t="s">
        <v>3</v>
      </c>
      <c r="D89" s="126" t="s">
        <v>27</v>
      </c>
      <c r="E89" s="126"/>
      <c r="F89" s="126"/>
      <c r="G89" s="126"/>
      <c r="H89" s="142">
        <f>SUMIF(E89:E93,"=√",D89:D93)+F89*IF(G89&gt;0,G89-1,0)</f>
        <v>0</v>
      </c>
      <c r="I89" s="105"/>
      <c r="J89" s="71" t="s">
        <v>204</v>
      </c>
    </row>
    <row r="90" spans="1:11">
      <c r="A90" s="91"/>
      <c r="B90" s="87"/>
      <c r="C90" s="69" t="s">
        <v>4</v>
      </c>
      <c r="D90" s="126" t="s">
        <v>27</v>
      </c>
      <c r="E90" s="126"/>
      <c r="F90" s="126"/>
      <c r="G90" s="126"/>
      <c r="H90" s="142"/>
      <c r="I90" s="105"/>
      <c r="J90" s="71" t="s">
        <v>204</v>
      </c>
      <c r="K90" s="40"/>
    </row>
    <row r="91" spans="1:11">
      <c r="A91" s="91"/>
      <c r="B91" s="87"/>
      <c r="C91" s="6" t="s">
        <v>5</v>
      </c>
      <c r="D91" s="93" t="s">
        <v>27</v>
      </c>
      <c r="E91" s="93"/>
      <c r="F91" s="93"/>
      <c r="G91" s="93"/>
      <c r="H91" s="142"/>
      <c r="I91" s="105"/>
    </row>
    <row r="92" spans="1:11">
      <c r="A92" s="91"/>
      <c r="B92" s="87"/>
      <c r="C92" s="13" t="s">
        <v>6</v>
      </c>
      <c r="D92" s="93" t="s">
        <v>27</v>
      </c>
      <c r="E92" s="93"/>
      <c r="F92" s="93"/>
      <c r="G92" s="93"/>
      <c r="H92" s="142"/>
      <c r="I92" s="105"/>
    </row>
    <row r="93" spans="1:11">
      <c r="A93" s="91"/>
      <c r="B93" s="87"/>
      <c r="C93" s="13" t="s">
        <v>96</v>
      </c>
      <c r="D93" s="93" t="s">
        <v>27</v>
      </c>
      <c r="E93" s="93"/>
      <c r="F93" s="93"/>
      <c r="G93" s="93"/>
      <c r="H93" s="142"/>
      <c r="I93" s="105"/>
    </row>
    <row r="94" spans="1:11" ht="24" customHeight="1">
      <c r="A94" s="91" t="s">
        <v>106</v>
      </c>
      <c r="B94" s="82" t="s">
        <v>97</v>
      </c>
      <c r="C94" s="13" t="s">
        <v>137</v>
      </c>
      <c r="D94" s="7">
        <v>15000</v>
      </c>
      <c r="E94" s="8"/>
      <c r="F94" s="96">
        <v>5000</v>
      </c>
      <c r="G94" s="136"/>
      <c r="H94" s="116">
        <f ca="1">SUMIF(E94:E105,"=√",D94:D103)+F94*IF(G94&gt;0,G94-1,0)</f>
        <v>0</v>
      </c>
      <c r="I94" s="105"/>
    </row>
    <row r="95" spans="1:11" ht="19.5" customHeight="1">
      <c r="A95" s="91"/>
      <c r="B95" s="82"/>
      <c r="C95" s="13" t="s">
        <v>138</v>
      </c>
      <c r="D95" s="7">
        <v>10000</v>
      </c>
      <c r="E95" s="8"/>
      <c r="F95" s="97"/>
      <c r="G95" s="136"/>
      <c r="H95" s="117"/>
      <c r="I95" s="105"/>
    </row>
    <row r="96" spans="1:11" ht="27.75" customHeight="1">
      <c r="A96" s="91"/>
      <c r="B96" s="82"/>
      <c r="C96" s="13" t="s">
        <v>139</v>
      </c>
      <c r="D96" s="7">
        <v>30000</v>
      </c>
      <c r="E96" s="8"/>
      <c r="F96" s="97"/>
      <c r="G96" s="136"/>
      <c r="H96" s="117"/>
      <c r="I96" s="105"/>
    </row>
    <row r="97" spans="1:11" ht="23.25" customHeight="1">
      <c r="A97" s="91"/>
      <c r="B97" s="82"/>
      <c r="C97" s="13" t="s">
        <v>140</v>
      </c>
      <c r="D97" s="7">
        <v>15000</v>
      </c>
      <c r="E97" s="8"/>
      <c r="F97" s="97"/>
      <c r="G97" s="136"/>
      <c r="H97" s="117"/>
      <c r="I97" s="105"/>
    </row>
    <row r="98" spans="1:11" ht="15.6">
      <c r="A98" s="91"/>
      <c r="B98" s="82"/>
      <c r="C98" s="13" t="s">
        <v>141</v>
      </c>
      <c r="D98" s="7">
        <v>15000</v>
      </c>
      <c r="E98" s="8"/>
      <c r="F98" s="97"/>
      <c r="G98" s="136"/>
      <c r="H98" s="117"/>
      <c r="I98" s="105"/>
      <c r="K98" s="42"/>
    </row>
    <row r="99" spans="1:11" ht="15.6">
      <c r="A99" s="91"/>
      <c r="B99" s="82"/>
      <c r="C99" s="13" t="s">
        <v>142</v>
      </c>
      <c r="D99" s="7">
        <v>10000</v>
      </c>
      <c r="E99" s="8"/>
      <c r="F99" s="97"/>
      <c r="G99" s="136"/>
      <c r="H99" s="117"/>
      <c r="I99" s="105"/>
    </row>
    <row r="100" spans="1:11" ht="15.6">
      <c r="A100" s="91"/>
      <c r="B100" s="82"/>
      <c r="C100" s="13" t="s">
        <v>143</v>
      </c>
      <c r="D100" s="7">
        <v>20000</v>
      </c>
      <c r="E100" s="8"/>
      <c r="F100" s="97"/>
      <c r="G100" s="136"/>
      <c r="H100" s="117"/>
      <c r="I100" s="105"/>
    </row>
    <row r="101" spans="1:11" ht="15.6">
      <c r="A101" s="91"/>
      <c r="B101" s="82"/>
      <c r="C101" s="13" t="s">
        <v>144</v>
      </c>
      <c r="D101" s="7">
        <v>20000</v>
      </c>
      <c r="E101" s="8"/>
      <c r="F101" s="97"/>
      <c r="G101" s="136"/>
      <c r="H101" s="117"/>
      <c r="I101" s="105"/>
    </row>
    <row r="102" spans="1:11" ht="15.6">
      <c r="A102" s="91"/>
      <c r="B102" s="82"/>
      <c r="C102" s="13" t="s">
        <v>145</v>
      </c>
      <c r="D102" s="7">
        <v>30000</v>
      </c>
      <c r="E102" s="8"/>
      <c r="F102" s="97"/>
      <c r="G102" s="136"/>
      <c r="H102" s="117"/>
      <c r="I102" s="105"/>
    </row>
    <row r="103" spans="1:11" ht="15.6">
      <c r="A103" s="91"/>
      <c r="B103" s="82"/>
      <c r="C103" s="13" t="s">
        <v>146</v>
      </c>
      <c r="D103" s="7">
        <v>10000</v>
      </c>
      <c r="E103" s="8"/>
      <c r="F103" s="97"/>
      <c r="G103" s="136"/>
      <c r="H103" s="117"/>
      <c r="I103" s="105"/>
    </row>
    <row r="104" spans="1:11" ht="15.6">
      <c r="A104" s="91"/>
      <c r="B104" s="82"/>
      <c r="C104" s="13" t="s">
        <v>147</v>
      </c>
      <c r="D104" s="7">
        <v>10000</v>
      </c>
      <c r="E104" s="8"/>
      <c r="F104" s="97"/>
      <c r="G104" s="136"/>
      <c r="H104" s="117"/>
      <c r="I104" s="105"/>
    </row>
    <row r="105" spans="1:11" ht="15.6">
      <c r="A105" s="91"/>
      <c r="B105" s="82"/>
      <c r="C105" s="13" t="s">
        <v>148</v>
      </c>
      <c r="D105" s="7">
        <v>20000</v>
      </c>
      <c r="E105" s="8"/>
      <c r="F105" s="98"/>
      <c r="G105" s="136"/>
      <c r="H105" s="118"/>
      <c r="I105" s="105"/>
    </row>
    <row r="106" spans="1:11" ht="15.6">
      <c r="A106" s="91" t="s">
        <v>106</v>
      </c>
      <c r="B106" s="82" t="s">
        <v>98</v>
      </c>
      <c r="C106" s="13" t="s">
        <v>149</v>
      </c>
      <c r="D106" s="7">
        <v>20000</v>
      </c>
      <c r="E106" s="8"/>
      <c r="F106" s="112">
        <v>5000</v>
      </c>
      <c r="G106" s="109"/>
      <c r="H106" s="123">
        <f>SUMIF(E106:E109,"=√",D106:D109)+F106*IF(G106&gt;0,G106-1,0)</f>
        <v>0</v>
      </c>
      <c r="I106" s="105"/>
    </row>
    <row r="107" spans="1:11" ht="15.6">
      <c r="A107" s="91"/>
      <c r="B107" s="82"/>
      <c r="C107" s="13" t="s">
        <v>150</v>
      </c>
      <c r="D107" s="7">
        <v>30000</v>
      </c>
      <c r="E107" s="8"/>
      <c r="F107" s="121"/>
      <c r="G107" s="122"/>
      <c r="H107" s="124"/>
      <c r="I107" s="105"/>
    </row>
    <row r="108" spans="1:11" ht="15.6">
      <c r="A108" s="91"/>
      <c r="B108" s="82"/>
      <c r="C108" s="13" t="s">
        <v>151</v>
      </c>
      <c r="D108" s="7">
        <v>10000</v>
      </c>
      <c r="E108" s="8"/>
      <c r="F108" s="121"/>
      <c r="G108" s="122"/>
      <c r="H108" s="124"/>
      <c r="I108" s="105"/>
    </row>
    <row r="109" spans="1:11" ht="15.6">
      <c r="A109" s="91"/>
      <c r="B109" s="82"/>
      <c r="C109" s="13" t="s">
        <v>152</v>
      </c>
      <c r="D109" s="7">
        <v>10000</v>
      </c>
      <c r="E109" s="8"/>
      <c r="F109" s="113"/>
      <c r="G109" s="110"/>
      <c r="H109" s="125"/>
      <c r="I109" s="105"/>
    </row>
    <row r="110" spans="1:11" ht="23.25" customHeight="1">
      <c r="A110" s="91" t="s">
        <v>106</v>
      </c>
      <c r="B110" s="82" t="s">
        <v>99</v>
      </c>
      <c r="C110" s="13" t="s">
        <v>153</v>
      </c>
      <c r="D110" s="7">
        <v>35000</v>
      </c>
      <c r="E110" s="8"/>
      <c r="F110" s="112">
        <v>5000</v>
      </c>
      <c r="G110" s="109"/>
      <c r="H110" s="123">
        <f>SUMIF(E110:E111,"=√",D110:D111)+F110*IF(G110&gt;0,G110-1,0)</f>
        <v>0</v>
      </c>
      <c r="I110" s="105"/>
    </row>
    <row r="111" spans="1:11" ht="23.25" customHeight="1">
      <c r="A111" s="91"/>
      <c r="B111" s="82"/>
      <c r="C111" s="13" t="s">
        <v>154</v>
      </c>
      <c r="D111" s="7">
        <v>40000</v>
      </c>
      <c r="E111" s="8"/>
      <c r="F111" s="113"/>
      <c r="G111" s="110"/>
      <c r="H111" s="125"/>
      <c r="I111" s="105"/>
    </row>
    <row r="112" spans="1:11" ht="15.6">
      <c r="A112" s="91" t="s">
        <v>106</v>
      </c>
      <c r="B112" s="82" t="s">
        <v>100</v>
      </c>
      <c r="C112" s="13" t="s">
        <v>155</v>
      </c>
      <c r="D112" s="7">
        <v>10000</v>
      </c>
      <c r="E112" s="8"/>
      <c r="F112" s="114">
        <v>5000</v>
      </c>
      <c r="G112" s="111"/>
      <c r="H112" s="158">
        <f>SUMIF(E112:E115,"=√",D112:D115)+F112*IF(G112&gt;0,G112-1,0)</f>
        <v>0</v>
      </c>
      <c r="I112" s="105"/>
    </row>
    <row r="113" spans="1:10" ht="21.75" customHeight="1">
      <c r="A113" s="91"/>
      <c r="B113" s="82"/>
      <c r="C113" s="13" t="s">
        <v>156</v>
      </c>
      <c r="D113" s="7">
        <v>40000</v>
      </c>
      <c r="E113" s="8"/>
      <c r="F113" s="115"/>
      <c r="G113" s="111"/>
      <c r="H113" s="158"/>
      <c r="I113" s="105"/>
    </row>
    <row r="114" spans="1:10" ht="28.5" customHeight="1">
      <c r="A114" s="91"/>
      <c r="B114" s="82"/>
      <c r="C114" s="13" t="s">
        <v>157</v>
      </c>
      <c r="D114" s="7">
        <v>15000</v>
      </c>
      <c r="E114" s="8"/>
      <c r="F114" s="115"/>
      <c r="G114" s="111"/>
      <c r="H114" s="158"/>
      <c r="I114" s="105"/>
    </row>
    <row r="115" spans="1:10" ht="24" customHeight="1">
      <c r="A115" s="91"/>
      <c r="B115" s="82"/>
      <c r="C115" s="13" t="s">
        <v>158</v>
      </c>
      <c r="D115" s="7">
        <v>15000</v>
      </c>
      <c r="E115" s="8"/>
      <c r="F115" s="115"/>
      <c r="G115" s="111"/>
      <c r="H115" s="158"/>
      <c r="I115" s="105"/>
    </row>
    <row r="116" spans="1:10" ht="16.5" customHeight="1">
      <c r="A116" s="83" t="s">
        <v>106</v>
      </c>
      <c r="B116" s="79" t="s">
        <v>64</v>
      </c>
      <c r="C116" s="43" t="s">
        <v>125</v>
      </c>
      <c r="D116" s="14">
        <v>18000</v>
      </c>
      <c r="E116" s="44"/>
      <c r="F116" s="96" t="s">
        <v>159</v>
      </c>
      <c r="G116" s="133"/>
      <c r="H116" s="130">
        <f>SUMIF(E116:E124,"=√",D116:D124)+IF(G116&lt;=50,2000*G116,IF(G116&lt;=200,2000*50+1500*(G116-50),IF(G116&lt;=500,2000*50+1500*150+800*(G116-200),IF(G116&lt;=1000,2000*50+1500*150+800*300+600*(G116-500),IF(G116&gt;1000,2000*50+1500*150+800*300+600*500+300*(G116-1000))))))</f>
        <v>0</v>
      </c>
      <c r="I116" s="105"/>
      <c r="J116" s="157"/>
    </row>
    <row r="117" spans="1:10" ht="15.6">
      <c r="A117" s="84"/>
      <c r="B117" s="80"/>
      <c r="C117" s="43" t="s">
        <v>126</v>
      </c>
      <c r="D117" s="14">
        <v>20000</v>
      </c>
      <c r="E117" s="44"/>
      <c r="F117" s="97"/>
      <c r="G117" s="134"/>
      <c r="H117" s="131"/>
      <c r="I117" s="105"/>
      <c r="J117" s="157"/>
    </row>
    <row r="118" spans="1:10" ht="15.6">
      <c r="A118" s="84"/>
      <c r="B118" s="80"/>
      <c r="C118" s="43" t="s">
        <v>127</v>
      </c>
      <c r="D118" s="14">
        <v>15000</v>
      </c>
      <c r="E118" s="44"/>
      <c r="F118" s="97"/>
      <c r="G118" s="134"/>
      <c r="H118" s="131"/>
      <c r="I118" s="105"/>
      <c r="J118" s="157"/>
    </row>
    <row r="119" spans="1:10" ht="15.6">
      <c r="A119" s="84"/>
      <c r="B119" s="80"/>
      <c r="C119" s="43" t="s">
        <v>128</v>
      </c>
      <c r="D119" s="14">
        <v>18000</v>
      </c>
      <c r="E119" s="44"/>
      <c r="F119" s="97"/>
      <c r="G119" s="134"/>
      <c r="H119" s="131"/>
      <c r="I119" s="105"/>
      <c r="J119" s="157"/>
    </row>
    <row r="120" spans="1:10" ht="15.6">
      <c r="A120" s="84"/>
      <c r="B120" s="80"/>
      <c r="C120" s="43" t="s">
        <v>129</v>
      </c>
      <c r="D120" s="14">
        <v>10000</v>
      </c>
      <c r="E120" s="44"/>
      <c r="F120" s="97"/>
      <c r="G120" s="134"/>
      <c r="H120" s="131"/>
      <c r="I120" s="105"/>
      <c r="J120" s="157"/>
    </row>
    <row r="121" spans="1:10" ht="15.6">
      <c r="A121" s="84"/>
      <c r="B121" s="80"/>
      <c r="C121" s="43" t="s">
        <v>130</v>
      </c>
      <c r="D121" s="14">
        <v>18000</v>
      </c>
      <c r="E121" s="44"/>
      <c r="F121" s="97"/>
      <c r="G121" s="134"/>
      <c r="H121" s="131"/>
      <c r="I121" s="105"/>
      <c r="J121" s="157"/>
    </row>
    <row r="122" spans="1:10" ht="15.6">
      <c r="A122" s="84"/>
      <c r="B122" s="80"/>
      <c r="C122" s="43" t="s">
        <v>131</v>
      </c>
      <c r="D122" s="14">
        <v>6000</v>
      </c>
      <c r="E122" s="44"/>
      <c r="F122" s="97"/>
      <c r="G122" s="134"/>
      <c r="H122" s="131"/>
      <c r="I122" s="105"/>
      <c r="J122" s="157"/>
    </row>
    <row r="123" spans="1:10" ht="15.6">
      <c r="A123" s="84"/>
      <c r="B123" s="80"/>
      <c r="C123" s="43" t="s">
        <v>132</v>
      </c>
      <c r="D123" s="14">
        <v>60000</v>
      </c>
      <c r="E123" s="44"/>
      <c r="F123" s="97"/>
      <c r="G123" s="134"/>
      <c r="H123" s="131"/>
      <c r="I123" s="105"/>
      <c r="J123" s="157"/>
    </row>
    <row r="124" spans="1:10" ht="15.6">
      <c r="A124" s="85"/>
      <c r="B124" s="81"/>
      <c r="C124" s="43" t="s">
        <v>133</v>
      </c>
      <c r="D124" s="14">
        <v>40000</v>
      </c>
      <c r="E124" s="44"/>
      <c r="F124" s="98"/>
      <c r="G124" s="135"/>
      <c r="H124" s="132"/>
      <c r="I124" s="120"/>
      <c r="J124" s="157"/>
    </row>
    <row r="125" spans="1:10" ht="15.6">
      <c r="A125" s="48" t="s">
        <v>109</v>
      </c>
      <c r="B125" s="45" t="s">
        <v>110</v>
      </c>
      <c r="C125" s="13" t="s">
        <v>84</v>
      </c>
      <c r="D125" s="12">
        <v>14000</v>
      </c>
      <c r="E125" s="34"/>
      <c r="F125" s="51">
        <v>300</v>
      </c>
      <c r="G125" s="36"/>
      <c r="H125" s="35">
        <f>IF(AND(E125="√",G125&gt;0),D125+F125*ROUNDUP((IF(G125&lt;5,5,G125)-5)/5,0),0)</f>
        <v>0</v>
      </c>
      <c r="I125" s="50" t="s">
        <v>85</v>
      </c>
    </row>
    <row r="126" spans="1:10" ht="15.6">
      <c r="A126" s="91" t="s">
        <v>122</v>
      </c>
      <c r="B126" s="86" t="s">
        <v>121</v>
      </c>
      <c r="C126" s="13" t="s">
        <v>112</v>
      </c>
      <c r="D126" s="12">
        <v>12000</v>
      </c>
      <c r="E126" s="34"/>
      <c r="F126" s="96">
        <v>3600</v>
      </c>
      <c r="G126" s="100"/>
      <c r="H126" s="106">
        <f>SUMIF(E126:E137,"=√",D126:D137)+F126*IF(G126&gt;0,G126-1,0)</f>
        <v>0</v>
      </c>
      <c r="I126" s="105"/>
    </row>
    <row r="127" spans="1:10" ht="15.6">
      <c r="A127" s="91"/>
      <c r="B127" s="87"/>
      <c r="C127" s="6" t="s">
        <v>113</v>
      </c>
      <c r="D127" s="12">
        <v>12000</v>
      </c>
      <c r="E127" s="34"/>
      <c r="F127" s="97"/>
      <c r="G127" s="101"/>
      <c r="H127" s="107"/>
      <c r="I127" s="105"/>
    </row>
    <row r="128" spans="1:10" ht="15.6">
      <c r="A128" s="91"/>
      <c r="B128" s="87"/>
      <c r="C128" s="6" t="s">
        <v>1</v>
      </c>
      <c r="D128" s="7">
        <v>20000</v>
      </c>
      <c r="E128" s="34"/>
      <c r="F128" s="97"/>
      <c r="G128" s="101"/>
      <c r="H128" s="107"/>
      <c r="I128" s="105"/>
    </row>
    <row r="129" spans="1:9" ht="15.6">
      <c r="A129" s="91"/>
      <c r="B129" s="87"/>
      <c r="C129" s="6" t="s">
        <v>114</v>
      </c>
      <c r="D129" s="7">
        <v>30000</v>
      </c>
      <c r="E129" s="34"/>
      <c r="F129" s="97"/>
      <c r="G129" s="101"/>
      <c r="H129" s="107"/>
      <c r="I129" s="105"/>
    </row>
    <row r="130" spans="1:9" ht="15.6">
      <c r="A130" s="91"/>
      <c r="B130" s="87"/>
      <c r="C130" s="13" t="s">
        <v>115</v>
      </c>
      <c r="D130" s="12">
        <v>40000</v>
      </c>
      <c r="E130" s="34"/>
      <c r="F130" s="97"/>
      <c r="G130" s="101"/>
      <c r="H130" s="107"/>
      <c r="I130" s="105"/>
    </row>
    <row r="131" spans="1:9" ht="15.6">
      <c r="A131" s="91"/>
      <c r="B131" s="87"/>
      <c r="C131" s="46" t="s">
        <v>86</v>
      </c>
      <c r="D131" s="7">
        <v>6000</v>
      </c>
      <c r="E131" s="37"/>
      <c r="F131" s="97"/>
      <c r="G131" s="101"/>
      <c r="H131" s="107"/>
      <c r="I131" s="105"/>
    </row>
    <row r="132" spans="1:9" ht="15.6">
      <c r="A132" s="91"/>
      <c r="B132" s="87"/>
      <c r="C132" s="47" t="s">
        <v>2</v>
      </c>
      <c r="D132" s="15">
        <v>40000</v>
      </c>
      <c r="E132" s="34"/>
      <c r="F132" s="97"/>
      <c r="G132" s="101"/>
      <c r="H132" s="107"/>
      <c r="I132" s="105"/>
    </row>
    <row r="133" spans="1:9" ht="15.6">
      <c r="A133" s="91"/>
      <c r="B133" s="87"/>
      <c r="C133" s="6" t="s">
        <v>116</v>
      </c>
      <c r="D133" s="7">
        <v>10000</v>
      </c>
      <c r="E133" s="34"/>
      <c r="F133" s="97"/>
      <c r="G133" s="101"/>
      <c r="H133" s="107"/>
      <c r="I133" s="105"/>
    </row>
    <row r="134" spans="1:9" ht="15.6">
      <c r="A134" s="91"/>
      <c r="B134" s="87"/>
      <c r="C134" s="6" t="s">
        <v>117</v>
      </c>
      <c r="D134" s="7">
        <v>40000</v>
      </c>
      <c r="E134" s="34"/>
      <c r="F134" s="97"/>
      <c r="G134" s="101"/>
      <c r="H134" s="107"/>
      <c r="I134" s="105"/>
    </row>
    <row r="135" spans="1:9" ht="15.6">
      <c r="A135" s="91"/>
      <c r="B135" s="87"/>
      <c r="C135" s="6" t="s">
        <v>118</v>
      </c>
      <c r="D135" s="7">
        <v>40000</v>
      </c>
      <c r="E135" s="34"/>
      <c r="F135" s="97"/>
      <c r="G135" s="101"/>
      <c r="H135" s="107"/>
      <c r="I135" s="105"/>
    </row>
    <row r="136" spans="1:9" ht="15.6">
      <c r="A136" s="91"/>
      <c r="B136" s="87"/>
      <c r="C136" s="6" t="s">
        <v>119</v>
      </c>
      <c r="D136" s="7">
        <v>50000</v>
      </c>
      <c r="E136" s="37"/>
      <c r="F136" s="97"/>
      <c r="G136" s="101"/>
      <c r="H136" s="107"/>
      <c r="I136" s="105"/>
    </row>
    <row r="137" spans="1:9" ht="15.6">
      <c r="A137" s="91"/>
      <c r="B137" s="99"/>
      <c r="C137" s="6" t="s">
        <v>120</v>
      </c>
      <c r="D137" s="7">
        <v>60000</v>
      </c>
      <c r="E137" s="37"/>
      <c r="F137" s="98"/>
      <c r="G137" s="102"/>
      <c r="H137" s="108"/>
      <c r="I137" s="105"/>
    </row>
    <row r="138" spans="1:9" ht="15.6">
      <c r="A138" s="39"/>
      <c r="B138" s="22" t="s">
        <v>101</v>
      </c>
      <c r="C138" s="23"/>
      <c r="D138" s="23"/>
      <c r="E138" s="24"/>
      <c r="F138" s="94" t="s">
        <v>102</v>
      </c>
      <c r="G138" s="95"/>
      <c r="H138" s="25">
        <f ca="1">SUM(H2:H137)</f>
        <v>200000</v>
      </c>
      <c r="I138" s="9"/>
    </row>
    <row r="139" spans="1:9" ht="15.6">
      <c r="A139" s="39"/>
      <c r="B139" s="27"/>
      <c r="C139" s="92"/>
      <c r="D139" s="92"/>
      <c r="E139" s="28"/>
      <c r="F139" s="94" t="s">
        <v>103</v>
      </c>
      <c r="G139" s="95"/>
      <c r="H139" s="29">
        <v>0.7</v>
      </c>
      <c r="I139" s="9"/>
    </row>
    <row r="140" spans="1:9" ht="15.6">
      <c r="A140" s="39"/>
      <c r="B140" s="30"/>
      <c r="C140" s="31"/>
      <c r="D140" s="31"/>
      <c r="E140" s="32"/>
      <c r="F140" s="94" t="s">
        <v>104</v>
      </c>
      <c r="G140" s="95"/>
      <c r="H140" s="33">
        <f ca="1">H138*H139</f>
        <v>140000</v>
      </c>
      <c r="I140" s="9"/>
    </row>
    <row r="143" spans="1:9" ht="15.6" thickBot="1"/>
    <row r="144" spans="1:9" ht="15.6" thickBot="1">
      <c r="A144" s="63" t="s">
        <v>165</v>
      </c>
      <c r="B144" s="64" t="s">
        <v>166</v>
      </c>
      <c r="C144" s="64" t="s">
        <v>167</v>
      </c>
      <c r="D144" s="64" t="s">
        <v>168</v>
      </c>
      <c r="E144" s="64" t="s">
        <v>169</v>
      </c>
    </row>
    <row r="145" spans="1:5" ht="15.6" thickBot="1">
      <c r="A145" s="88" t="s">
        <v>170</v>
      </c>
      <c r="B145" s="89"/>
      <c r="C145" s="89"/>
      <c r="D145" s="89"/>
      <c r="E145" s="90"/>
    </row>
    <row r="146" spans="1:5" ht="31.5" customHeight="1" thickBot="1">
      <c r="A146" s="77" t="s">
        <v>171</v>
      </c>
      <c r="B146" s="65" t="s">
        <v>172</v>
      </c>
      <c r="C146" s="65" t="s">
        <v>173</v>
      </c>
      <c r="D146" s="66" t="s">
        <v>174</v>
      </c>
      <c r="E146" s="67" t="s">
        <v>175</v>
      </c>
    </row>
    <row r="147" spans="1:5" ht="45.75" customHeight="1" thickBot="1">
      <c r="A147" s="78"/>
      <c r="B147" s="65" t="s">
        <v>176</v>
      </c>
      <c r="C147" s="65" t="s">
        <v>177</v>
      </c>
      <c r="D147" s="66" t="s">
        <v>174</v>
      </c>
      <c r="E147" s="68" t="s">
        <v>175</v>
      </c>
    </row>
  </sheetData>
  <mergeCells count="79">
    <mergeCell ref="J116:J124"/>
    <mergeCell ref="H110:H111"/>
    <mergeCell ref="H112:H115"/>
    <mergeCell ref="A106:A109"/>
    <mergeCell ref="A2:A5"/>
    <mergeCell ref="H2:H5"/>
    <mergeCell ref="B2:B5"/>
    <mergeCell ref="A6:A9"/>
    <mergeCell ref="B6:B9"/>
    <mergeCell ref="A15:A78"/>
    <mergeCell ref="B15:B78"/>
    <mergeCell ref="B10:B14"/>
    <mergeCell ref="D26:E26"/>
    <mergeCell ref="F84:G84"/>
    <mergeCell ref="F86:G86"/>
    <mergeCell ref="G2:G5"/>
    <mergeCell ref="F79:G79"/>
    <mergeCell ref="F80:G80"/>
    <mergeCell ref="F81:G81"/>
    <mergeCell ref="F2:F5"/>
    <mergeCell ref="F85:G85"/>
    <mergeCell ref="F82:G82"/>
    <mergeCell ref="G15:G78"/>
    <mergeCell ref="I15:I26"/>
    <mergeCell ref="I47:I124"/>
    <mergeCell ref="H116:H124"/>
    <mergeCell ref="G116:G124"/>
    <mergeCell ref="G94:G105"/>
    <mergeCell ref="F83:G83"/>
    <mergeCell ref="H15:H78"/>
    <mergeCell ref="H87:H88"/>
    <mergeCell ref="H89:H93"/>
    <mergeCell ref="F15:F78"/>
    <mergeCell ref="H94:H105"/>
    <mergeCell ref="I40:I42"/>
    <mergeCell ref="F106:F109"/>
    <mergeCell ref="G106:G109"/>
    <mergeCell ref="H106:H109"/>
    <mergeCell ref="D89:G89"/>
    <mergeCell ref="D90:G90"/>
    <mergeCell ref="G87:G88"/>
    <mergeCell ref="D92:G92"/>
    <mergeCell ref="D91:G91"/>
    <mergeCell ref="I126:I137"/>
    <mergeCell ref="H126:H137"/>
    <mergeCell ref="A110:A111"/>
    <mergeCell ref="G110:G111"/>
    <mergeCell ref="G112:G115"/>
    <mergeCell ref="F110:F111"/>
    <mergeCell ref="A112:A115"/>
    <mergeCell ref="B112:B115"/>
    <mergeCell ref="F112:F115"/>
    <mergeCell ref="A116:A124"/>
    <mergeCell ref="F140:G140"/>
    <mergeCell ref="A126:A137"/>
    <mergeCell ref="B126:B137"/>
    <mergeCell ref="A87:A88"/>
    <mergeCell ref="B87:B88"/>
    <mergeCell ref="F126:F137"/>
    <mergeCell ref="G126:G137"/>
    <mergeCell ref="F138:G138"/>
    <mergeCell ref="F87:F88"/>
    <mergeCell ref="F94:F105"/>
    <mergeCell ref="A89:A93"/>
    <mergeCell ref="B89:B93"/>
    <mergeCell ref="D93:G93"/>
    <mergeCell ref="F139:G139"/>
    <mergeCell ref="F116:F124"/>
    <mergeCell ref="B106:B109"/>
    <mergeCell ref="A10:A14"/>
    <mergeCell ref="A146:A147"/>
    <mergeCell ref="B116:B124"/>
    <mergeCell ref="B110:B111"/>
    <mergeCell ref="A79:A86"/>
    <mergeCell ref="B79:B86"/>
    <mergeCell ref="A145:E145"/>
    <mergeCell ref="A94:A105"/>
    <mergeCell ref="B94:B105"/>
    <mergeCell ref="C139:D139"/>
  </mergeCells>
  <phoneticPr fontId="2" type="noConversion"/>
  <dataValidations count="1">
    <dataValidation type="list" allowBlank="1" showInputMessage="1" showErrorMessage="1" sqref="E2:E25 E94:E137 E27:E88">
      <formula1>"√"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注册用户报价模式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张剑云</dc:creator>
  <cp:lastModifiedBy>Administrator</cp:lastModifiedBy>
  <dcterms:created xsi:type="dcterms:W3CDTF">2015-03-25T07:53:25Z</dcterms:created>
  <dcterms:modified xsi:type="dcterms:W3CDTF">2018-07-11T07:19:03Z</dcterms:modified>
</cp:coreProperties>
</file>